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Members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<sst xmlns="http://schemas.openxmlformats.org/spreadsheetml/2006/main" count="155" uniqueCount="141">
  <si>
    <t xml:space="preserve">Free Member Tracker</t>
  </si>
  <si>
    <t xml:space="preserve">A simple register for small community groups — from Swoop Community</t>
  </si>
  <si>
    <t xml:space="preserve">How to use it</t>
  </si>
  <si>
    <t xml:space="preserve">1.</t>
  </si>
  <si>
    <t xml:space="preserve">Open the Members tab. Type one row per member. Don't delete the header row.</t>
  </si>
  <si>
    <t xml:space="preserve">2.</t>
  </si>
  <si>
    <t xml:space="preserve">Fill in their Renewal due date. The Status column updates itself — Active, Due soon, Overdue or Lapsed.</t>
  </si>
  <si>
    <t xml:space="preserve">3.</t>
  </si>
  <si>
    <t xml:space="preserve">Check the Dashboard tab any time for a live snapshot: who's due, how much you're owed, and the rest.</t>
  </si>
  <si>
    <t xml:space="preserve">4.</t>
  </si>
  <si>
    <t xml:space="preserve">Pair it with the renewal email templates (separate file) to chase renewals in a few clicks.</t>
  </si>
  <si>
    <t xml:space="preserve">Good to know</t>
  </si>
  <si>
    <t xml:space="preserve">•</t>
  </si>
  <si>
    <t xml:space="preserve">Everything recalculates whenever you open the file — no setup, no formulas to touch.</t>
  </si>
  <si>
    <t xml:space="preserve">Works in Excel, Google Sheets and Numbers.</t>
  </si>
  <si>
    <t xml:space="preserve">Sample members are filled in so you can see it working. Type over them to start your own list.</t>
  </si>
  <si>
    <t xml:space="preserve">When a spreadsheet stops keeping up</t>
  </si>
  <si>
    <t xml:space="preserve">Once you're sending renewal reminders by hand, taking payments, or tracking WWCC and</t>
  </si>
  <si>
    <t xml:space="preserve">first-aid checks, a spreadsheet starts costing you evenings. Swoop Community does all of</t>
  </si>
  <si>
    <t xml:space="preserve">it automatically — and it's free for up to 25 members. swoopcommunity.com.au</t>
  </si>
  <si>
    <t xml:space="preserve">Free resource from Swoop Community · swoopcommunity.com.au</t>
  </si>
  <si>
    <t xml:space="preserve">Member ID</t>
  </si>
  <si>
    <t xml:space="preserve">First name</t>
  </si>
  <si>
    <t xml:space="preserve">Last name</t>
  </si>
  <si>
    <t xml:space="preserve">Email</t>
  </si>
  <si>
    <t xml:space="preserve">Mobile</t>
  </si>
  <si>
    <t xml:space="preserve">Membership type</t>
  </si>
  <si>
    <t xml:space="preserve">Join date</t>
  </si>
  <si>
    <t xml:space="preserve">Renewal due</t>
  </si>
  <si>
    <t xml:space="preserve">Annual fee ($)</t>
  </si>
  <si>
    <t xml:space="preserve">Last payment</t>
  </si>
  <si>
    <t xml:space="preserve">Status</t>
  </si>
  <si>
    <t xml:space="preserve">Notes</t>
  </si>
  <si>
    <t xml:space="preserve">M-001</t>
  </si>
  <si>
    <t xml:space="preserve">Aisha</t>
  </si>
  <si>
    <t xml:space="preserve">Rahman</t>
  </si>
  <si>
    <t xml:space="preserve">aisha.rahman@example.com</t>
  </si>
  <si>
    <t xml:space="preserve">0412 345 678</t>
  </si>
  <si>
    <t xml:space="preserve">Family</t>
  </si>
  <si>
    <t xml:space="preserve">Coaches U10s</t>
  </si>
  <si>
    <t xml:space="preserve">M-002</t>
  </si>
  <si>
    <t xml:space="preserve">Liam</t>
  </si>
  <si>
    <t xml:space="preserve">O'Brien</t>
  </si>
  <si>
    <t xml:space="preserve">liam.obrien@example.com</t>
  </si>
  <si>
    <t xml:space="preserve">0423 111 222</t>
  </si>
  <si>
    <t xml:space="preserve">Individual</t>
  </si>
  <si>
    <t xml:space="preserve">M-003</t>
  </si>
  <si>
    <t xml:space="preserve">Mei</t>
  </si>
  <si>
    <t xml:space="preserve">Chen</t>
  </si>
  <si>
    <t xml:space="preserve">mei.chen@example.com</t>
  </si>
  <si>
    <t xml:space="preserve">0431 555 909</t>
  </si>
  <si>
    <t xml:space="preserve">Concession</t>
  </si>
  <si>
    <t xml:space="preserve">Renewal overdue</t>
  </si>
  <si>
    <t xml:space="preserve">M-004</t>
  </si>
  <si>
    <t xml:space="preserve">Noah</t>
  </si>
  <si>
    <t xml:space="preserve">Williams</t>
  </si>
  <si>
    <t xml:space="preserve">noah.w@example.com</t>
  </si>
  <si>
    <t xml:space="preserve">0455 200 100</t>
  </si>
  <si>
    <t xml:space="preserve">Junior</t>
  </si>
  <si>
    <t xml:space="preserve">M-005</t>
  </si>
  <si>
    <t xml:space="preserve">Priya</t>
  </si>
  <si>
    <t xml:space="preserve">Patel</t>
  </si>
  <si>
    <t xml:space="preserve">priya.patel@example.com</t>
  </si>
  <si>
    <t xml:space="preserve">0466 777 321</t>
  </si>
  <si>
    <t xml:space="preserve">Long-term member</t>
  </si>
  <si>
    <t xml:space="preserve">M-006</t>
  </si>
  <si>
    <t xml:space="preserve">Jack</t>
  </si>
  <si>
    <t xml:space="preserve">Nguyen</t>
  </si>
  <si>
    <t xml:space="preserve">jack.nguyen@example.com</t>
  </si>
  <si>
    <t xml:space="preserve">0411 654 987</t>
  </si>
  <si>
    <t xml:space="preserve">M-007</t>
  </si>
  <si>
    <t xml:space="preserve">Sophie</t>
  </si>
  <si>
    <t xml:space="preserve">Taylor</t>
  </si>
  <si>
    <t xml:space="preserve">sophie.t@example.com</t>
  </si>
  <si>
    <t xml:space="preserve">0408 909 121</t>
  </si>
  <si>
    <t xml:space="preserve">Volunteer</t>
  </si>
  <si>
    <t xml:space="preserve">Canteen roster</t>
  </si>
  <si>
    <t xml:space="preserve">M-008</t>
  </si>
  <si>
    <t xml:space="preserve">Daniel</t>
  </si>
  <si>
    <t xml:space="preserve">Kelly</t>
  </si>
  <si>
    <t xml:space="preserve">dan.kelly@example.com</t>
  </si>
  <si>
    <t xml:space="preserve">0421 343 545</t>
  </si>
  <si>
    <t xml:space="preserve">M-009</t>
  </si>
  <si>
    <t xml:space="preserve">Grace</t>
  </si>
  <si>
    <t xml:space="preserve">Murphy</t>
  </si>
  <si>
    <t xml:space="preserve">grace.murphy@example.com</t>
  </si>
  <si>
    <t xml:space="preserve">0438 565 787</t>
  </si>
  <si>
    <t xml:space="preserve">Life</t>
  </si>
  <si>
    <t xml:space="preserve">Life member</t>
  </si>
  <si>
    <t xml:space="preserve">M-010</t>
  </si>
  <si>
    <t xml:space="preserve">Tom</t>
  </si>
  <si>
    <t xml:space="preserve">Anderson</t>
  </si>
  <si>
    <t xml:space="preserve">tom.anderson@example.com</t>
  </si>
  <si>
    <t xml:space="preserve">0400 121 232</t>
  </si>
  <si>
    <t xml:space="preserve">M-011</t>
  </si>
  <si>
    <t xml:space="preserve">Sara</t>
  </si>
  <si>
    <t xml:space="preserve">Hughes</t>
  </si>
  <si>
    <t xml:space="preserve">sara.hughes@example.com</t>
  </si>
  <si>
    <t xml:space="preserve">0414 989 767</t>
  </si>
  <si>
    <t xml:space="preserve">Reach out — lapsed</t>
  </si>
  <si>
    <t xml:space="preserve">M-012</t>
  </si>
  <si>
    <t xml:space="preserve">Ben</t>
  </si>
  <si>
    <t xml:space="preserve">Walker</t>
  </si>
  <si>
    <t xml:space="preserve">ben.walker@example.com</t>
  </si>
  <si>
    <t xml:space="preserve">0427 454 656</t>
  </si>
  <si>
    <t xml:space="preserve">Member Dashboard</t>
  </si>
  <si>
    <t xml:space="preserve">Live snapshot — updates every time you open the file.</t>
  </si>
  <si>
    <t xml:space="preserve">Snapshot</t>
  </si>
  <si>
    <t xml:space="preserve">Members by type</t>
  </si>
  <si>
    <t xml:space="preserve">Total members</t>
  </si>
  <si>
    <t xml:space="preserve">Active</t>
  </si>
  <si>
    <t xml:space="preserve">Due soon (next 30 days)</t>
  </si>
  <si>
    <t xml:space="preserve">Overdue</t>
  </si>
  <si>
    <t xml:space="preserve">Lapsed</t>
  </si>
  <si>
    <t xml:space="preserve">Money</t>
  </si>
  <si>
    <t xml:space="preserve">Expected annual fees</t>
  </si>
  <si>
    <t xml:space="preserve">Fees at risk (due / overdue / lapsed)</t>
  </si>
  <si>
    <t xml:space="preserve">Which Swoop plan fits your group?</t>
  </si>
  <si>
    <t xml:space="preserve">Your list size</t>
  </si>
  <si>
    <t xml:space="preserve">Plan that fits today</t>
  </si>
  <si>
    <t xml:space="preserve">Swoop plans by member band</t>
  </si>
  <si>
    <t xml:space="preserve">Plan</t>
  </si>
  <si>
    <t xml:space="preserve">Members</t>
  </si>
  <si>
    <t xml:space="preserve">Price</t>
  </si>
  <si>
    <t xml:space="preserve">Seedling</t>
  </si>
  <si>
    <t xml:space="preserve">Up to 25</t>
  </si>
  <si>
    <t xml:space="preserve">Free forever</t>
  </si>
  <si>
    <t xml:space="preserve">Community</t>
  </si>
  <si>
    <t xml:space="preserve">Up to 150</t>
  </si>
  <si>
    <t xml:space="preserve">$390/yr</t>
  </si>
  <si>
    <t xml:space="preserve">Established</t>
  </si>
  <si>
    <t xml:space="preserve">Up to 500</t>
  </si>
  <si>
    <t xml:space="preserve">$890/yr</t>
  </si>
  <si>
    <t xml:space="preserve">Growth</t>
  </si>
  <si>
    <t xml:space="preserve">Up to 1,500</t>
  </si>
  <si>
    <t xml:space="preserve">$1,890/yr</t>
  </si>
  <si>
    <t xml:space="preserve">Federation</t>
  </si>
  <si>
    <t xml:space="preserve">1,500+</t>
  </si>
  <si>
    <t xml:space="preserve">Custom</t>
  </si>
  <si>
    <t xml:space="preserve">Swoop runs all of this automatically — renewals, reminders, payments, member checks.</t>
  </si>
  <si>
    <t xml:space="preserve">Free for up to 25 members · swoopcommunity.com.au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</si>
</sst>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\ yyyy"/>
    <numFmt numFmtId="166" formatCode="\$#,##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3D4F2B"/>
      <name val="Arial"/>
      <family val="0"/>
      <charset val="1"/>
    </font>
    <font>
      <i val="true"/>
      <sz val="11"/>
      <color rgb="FF5B5B5B"/>
      <name val="Arial"/>
      <family val="0"/>
      <charset val="1"/>
    </font>
    <font>
      <sz val="11"/>
      <color rgb="FF5B5B5B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3"/>
      <color rgb="FF3D4F2B"/>
      <name val="Arial"/>
      <family val="0"/>
      <charset val="1"/>
    </font>
    <font>
      <b val="true"/>
      <sz val="11"/>
      <color rgb="FF3D4F2B"/>
      <name val="Arial"/>
      <family val="0"/>
      <charset val="1"/>
    </font>
    <font>
      <i val="true"/>
      <sz val="9"/>
      <color rgb="FF5B5B5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20"/>
      <color rgb="FF3D4F2B"/>
      <name val="Arial"/>
      <family val="0"/>
      <charset val="1"/>
    </font>
    <font>
      <i val="true"/>
      <sz val="10"/>
      <color rgb="FF5B5B5B"/>
      <name val="Arial"/>
      <family val="0"/>
      <charset val="1"/>
    </font>
    <font>
      <sz val="10"/>
      <color rgb="FF5B5B5B"/>
      <name val="Arial"/>
      <family val="0"/>
      <charset val="1"/>
    </font>
    <font>
      <b val="true"/>
      <sz val="10"/>
      <color rgb="FF3D4F2B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3D4F2B"/>
        <bgColor rgb="FF2E5E1F"/>
      </patternFill>
    </fill>
    <fill>
      <patternFill patternType="solid">
        <fgColor rgb="FFEAF0E2"/>
        <bgColor rgb="FFDDEBCB"/>
      </patternFill>
    </fill>
    <fill>
      <patternFill patternType="solid">
        <fgColor rgb="FF5A7A3A"/>
        <bgColor rgb="FF5B5B5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2E5E1F"/>
      </font>
      <fill>
        <patternFill>
          <bgColor rgb="FFDDEBCB"/>
        </patternFill>
      </fill>
    </dxf>
    <dxf>
      <font>
        <name val="Arial"/>
        <charset val="1"/>
        <family val="0"/>
        <b val="1"/>
        <color rgb="FF8A6D00"/>
      </font>
      <fill>
        <patternFill>
          <bgColor rgb="FFFFF2CC"/>
        </patternFill>
      </fill>
    </dxf>
    <dxf>
      <font>
        <name val="Arial"/>
        <charset val="1"/>
        <family val="0"/>
        <b val="1"/>
        <color rgb="FF9C1C1C"/>
      </font>
      <fill>
        <patternFill>
          <bgColor rgb="FFF8D7DA"/>
        </patternFill>
      </fill>
    </dxf>
    <dxf>
      <font>
        <name val="Arial"/>
        <charset val="1"/>
        <family val="0"/>
        <b val="1"/>
        <color rgb="FF5B5B5B"/>
      </font>
      <fill>
        <patternFill>
          <bgColor rgb="FFE2E2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5E1F"/>
      <rgbColor rgb="FF000080"/>
      <rgbColor rgb="FF8A6D00"/>
      <rgbColor rgb="FF800080"/>
      <rgbColor rgb="FF008080"/>
      <rgbColor rgb="FFC9C9C9"/>
      <rgbColor rgb="FF5A7A3A"/>
      <rgbColor rgb="FF9999FF"/>
      <rgbColor rgb="FF993366"/>
      <rgbColor rgb="FFFFF2CC"/>
      <rgbColor rgb="FFEAF0E2"/>
      <rgbColor rgb="FF660066"/>
      <rgbColor rgb="FFFF8080"/>
      <rgbColor rgb="FF0066CC"/>
      <rgbColor rgb="FFE2E2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BCB"/>
      <rgbColor rgb="FFFFFF99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5B5B5B"/>
      <rgbColor rgb="FF969696"/>
      <rgbColor rgb="FF003366"/>
      <rgbColor rgb="FF339966"/>
      <rgbColor rgb="FF003300"/>
      <rgbColor rgb="FF3D4F2B"/>
      <rgbColor rgb="FF9C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456840</xdr:colOff>
      <xdr:row>3</xdr:row>
      <xdr:rowOff>56520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211320" y="190440"/>
          <a:ext cx="456840" cy="437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7:C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7" min="2" style="0" width="15"/>
  </cols>
  <sheetData>
    <row r="7" customFormat="false" ht="26.8" hidden="false" customHeight="false" outlineLevel="0" collapsed="false">
      <c r="B7" s="1" t="s">
        <v>0</v>
      </c>
    </row>
    <row r="8" customFormat="false" ht="15" hidden="false" customHeight="false" outlineLevel="0" collapsed="false">
      <c r="B8" s="2" t="s">
        <v>1</v>
      </c>
    </row>
    <row r="11" customFormat="false" ht="15" hidden="false" customHeight="false" outlineLevel="0" collapsed="false">
      <c r="B11" s="3"/>
      <c r="C11" s="4"/>
    </row>
    <row r="12" customFormat="false" ht="15" hidden="false" customHeight="false" outlineLevel="0" collapsed="false">
      <c r="B12" s="3"/>
      <c r="C12" s="4"/>
    </row>
    <row r="13" customFormat="false" ht="16.15" hidden="false" customHeight="false" outlineLevel="0" collapsed="false">
      <c r="B13" s="5" t="s">
        <v>2</v>
      </c>
    </row>
    <row r="14" customFormat="false" ht="15" hidden="false" customHeight="false" outlineLevel="0" collapsed="false">
      <c r="B14" s="6" t="s">
        <v>3</v>
      </c>
      <c r="C14" s="4" t="s">
        <v>4</v>
      </c>
    </row>
    <row r="15" customFormat="false" ht="15" hidden="false" customHeight="false" outlineLevel="0" collapsed="false">
      <c r="B15" s="6" t="s">
        <v>5</v>
      </c>
      <c r="C15" s="4" t="s">
        <v>6</v>
      </c>
    </row>
    <row r="16" customFormat="false" ht="15" hidden="false" customHeight="false" outlineLevel="0" collapsed="false">
      <c r="B16" s="6" t="s">
        <v>7</v>
      </c>
      <c r="C16" s="4" t="s">
        <v>8</v>
      </c>
    </row>
    <row r="17" customFormat="false" ht="15" hidden="false" customHeight="false" outlineLevel="0" collapsed="false">
      <c r="B17" s="6" t="s">
        <v>9</v>
      </c>
      <c r="C17" s="4" t="s">
        <v>10</v>
      </c>
    </row>
    <row r="18" customFormat="false" ht="15" hidden="false" customHeight="false" outlineLevel="0" collapsed="false">
      <c r="B18" s="3"/>
      <c r="C18" s="4"/>
    </row>
    <row r="19" customFormat="false" ht="16.15" hidden="false" customHeight="false" outlineLevel="0" collapsed="false">
      <c r="B19" s="5" t="s">
        <v>11</v>
      </c>
    </row>
    <row r="20" customFormat="false" ht="15" hidden="false" customHeight="false" outlineLevel="0" collapsed="false">
      <c r="B20" s="6" t="s">
        <v>12</v>
      </c>
      <c r="C20" s="4" t="s">
        <v>13</v>
      </c>
    </row>
    <row r="21" customFormat="false" ht="15" hidden="false" customHeight="false" outlineLevel="0" collapsed="false">
      <c r="B21" s="6" t="s">
        <v>12</v>
      </c>
      <c r="C21" s="4" t="s">
        <v>14</v>
      </c>
    </row>
    <row r="22" customFormat="false" ht="15" hidden="false" customHeight="false" outlineLevel="0" collapsed="false">
      <c r="B22" s="6" t="s">
        <v>12</v>
      </c>
      <c r="C22" s="4" t="s">
        <v>15</v>
      </c>
    </row>
    <row r="23" customFormat="false" ht="15" hidden="false" customHeight="false" outlineLevel="0" collapsed="false">
      <c r="B23" s="3"/>
      <c r="C23" s="4"/>
    </row>
    <row r="24" customFormat="false" ht="16.15" hidden="false" customHeight="false" outlineLevel="0" collapsed="false">
      <c r="B24" s="5" t="s">
        <v>16</v>
      </c>
    </row>
    <row r="25" customFormat="false" ht="15" hidden="false" customHeight="false" outlineLevel="0" collapsed="false">
      <c r="B25" s="3"/>
      <c r="C25" s="4" t="s">
        <v>17</v>
      </c>
    </row>
    <row r="26" customFormat="false" ht="15" hidden="false" customHeight="false" outlineLevel="0" collapsed="false">
      <c r="B26" s="3"/>
      <c r="C26" s="4" t="s">
        <v>18</v>
      </c>
    </row>
    <row r="27" customFormat="false" ht="15" hidden="false" customHeight="false" outlineLevel="0" collapsed="false">
      <c r="B27" s="3"/>
      <c r="C27" s="4" t="s">
        <v>19</v>
      </c>
    </row>
    <row r="29" customFormat="false" ht="15" hidden="false" customHeight="false" outlineLevel="0" collapsed="false">
      <c r="C29" s="7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3" min="2" style="0" width="13"/>
    <col collapsed="false" customWidth="true" hidden="false" outlineLevel="0" max="4" min="4" style="0" width="26"/>
    <col collapsed="false" customWidth="true" hidden="false" outlineLevel="0" max="5" min="5" style="0" width="15"/>
    <col collapsed="false" customWidth="true" hidden="false" outlineLevel="0" max="6" min="6" style="0" width="17"/>
    <col collapsed="false" customWidth="true" hidden="false" outlineLevel="0" max="8" min="7" style="0" width="12"/>
    <col collapsed="false" customWidth="true" hidden="false" outlineLevel="0" max="10" min="9" style="0" width="14"/>
    <col collapsed="false" customWidth="true" hidden="false" outlineLevel="0" max="11" min="11" style="0" width="11"/>
    <col collapsed="false" customWidth="true" hidden="false" outlineLevel="0" max="12" min="12" style="0" width="28"/>
  </cols>
  <sheetData>
    <row r="1" customFormat="false" ht="21.75" hidden="false" customHeight="true" outlineLevel="0" collapsed="false">
      <c r="A1" s="8" t="s">
        <v>21</v>
      </c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 t="s">
        <v>29</v>
      </c>
      <c r="J1" s="8" t="s">
        <v>30</v>
      </c>
      <c r="K1" s="8" t="s">
        <v>31</v>
      </c>
      <c r="L1" s="8" t="s">
        <v>32</v>
      </c>
    </row>
    <row r="2" customFormat="false" ht="15" hidden="false" customHeight="false" outlineLevel="0" collapsed="false">
      <c r="A2" s="9" t="s">
        <v>33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10" t="n">
        <v>45839</v>
      </c>
      <c r="H2" s="10" t="n">
        <v>46204</v>
      </c>
      <c r="I2" s="11" t="n">
        <v>120</v>
      </c>
      <c r="J2" s="10" t="n">
        <v>45840</v>
      </c>
      <c r="K2" s="12" t="str">
        <f aca="true">IF($H2="","",IF($H2&lt;TODAY()-90,"Lapsed",IF($H2&lt;TODAY(),"Overdue",IF($H2&lt;=TODAY()+30,"Due soon","Active"))))</f>
        <v>Due soon</v>
      </c>
      <c r="L2" s="9" t="s">
        <v>39</v>
      </c>
    </row>
    <row r="3" customFormat="false" ht="15" hidden="false" customHeight="false" outlineLevel="0" collapsed="false">
      <c r="A3" s="9" t="s">
        <v>40</v>
      </c>
      <c r="B3" s="9" t="s">
        <v>41</v>
      </c>
      <c r="C3" s="9" t="s">
        <v>42</v>
      </c>
      <c r="D3" s="9" t="s">
        <v>43</v>
      </c>
      <c r="E3" s="9" t="s">
        <v>44</v>
      </c>
      <c r="F3" s="9" t="s">
        <v>45</v>
      </c>
      <c r="G3" s="10" t="n">
        <v>45363</v>
      </c>
      <c r="H3" s="10" t="n">
        <v>46299</v>
      </c>
      <c r="I3" s="11" t="n">
        <v>60</v>
      </c>
      <c r="J3" s="10" t="n">
        <v>45809</v>
      </c>
      <c r="K3" s="12" t="str">
        <f aca="true">IF($H3="","",IF($H3&lt;TODAY()-90,"Lapsed",IF($H3&lt;TODAY(),"Overdue",IF($H3&lt;=TODAY()+30,"Due soon","Active"))))</f>
        <v>Active</v>
      </c>
      <c r="L3" s="9"/>
    </row>
    <row r="4" customFormat="false" ht="15" hidden="false" customHeight="false" outlineLevel="0" collapsed="false">
      <c r="A4" s="9" t="s">
        <v>46</v>
      </c>
      <c r="B4" s="9" t="s">
        <v>47</v>
      </c>
      <c r="C4" s="9" t="s">
        <v>48</v>
      </c>
      <c r="D4" s="9" t="s">
        <v>49</v>
      </c>
      <c r="E4" s="9" t="s">
        <v>50</v>
      </c>
      <c r="F4" s="9" t="s">
        <v>51</v>
      </c>
      <c r="G4" s="10" t="n">
        <v>45174</v>
      </c>
      <c r="H4" s="10" t="n">
        <v>46169</v>
      </c>
      <c r="I4" s="11" t="n">
        <v>35</v>
      </c>
      <c r="J4" s="10" t="n">
        <v>45538</v>
      </c>
      <c r="K4" s="12" t="str">
        <f aca="true">IF($H4="","",IF($H4&lt;TODAY()-90,"Lapsed",IF($H4&lt;TODAY(),"Overdue",IF($H4&lt;=TODAY()+30,"Due soon","Active"))))</f>
        <v>Overdue</v>
      </c>
      <c r="L4" s="9" t="s">
        <v>52</v>
      </c>
    </row>
    <row r="5" customFormat="false" ht="15" hidden="false" customHeight="false" outlineLevel="0" collapsed="false">
      <c r="A5" s="9" t="s">
        <v>53</v>
      </c>
      <c r="B5" s="9" t="s">
        <v>54</v>
      </c>
      <c r="C5" s="9" t="s">
        <v>55</v>
      </c>
      <c r="D5" s="9" t="s">
        <v>56</v>
      </c>
      <c r="E5" s="9" t="s">
        <v>57</v>
      </c>
      <c r="F5" s="9" t="s">
        <v>58</v>
      </c>
      <c r="G5" s="10" t="n">
        <v>45706</v>
      </c>
      <c r="H5" s="10" t="n">
        <v>46187</v>
      </c>
      <c r="I5" s="11" t="n">
        <v>40</v>
      </c>
      <c r="J5" s="10" t="n">
        <v>45706</v>
      </c>
      <c r="K5" s="12" t="str">
        <f aca="true">IF($H5="","",IF($H5&lt;TODAY()-90,"Lapsed",IF($H5&lt;TODAY(),"Overdue",IF($H5&lt;=TODAY()+30,"Due soon","Active"))))</f>
        <v>Due soon</v>
      </c>
      <c r="L5" s="9"/>
    </row>
    <row r="6" customFormat="false" ht="15" hidden="false" customHeight="false" outlineLevel="0" collapsed="false">
      <c r="A6" s="9" t="s">
        <v>59</v>
      </c>
      <c r="B6" s="9" t="s">
        <v>60</v>
      </c>
      <c r="C6" s="9" t="s">
        <v>61</v>
      </c>
      <c r="D6" s="9" t="s">
        <v>62</v>
      </c>
      <c r="E6" s="9" t="s">
        <v>63</v>
      </c>
      <c r="F6" s="9" t="s">
        <v>38</v>
      </c>
      <c r="G6" s="10" t="n">
        <v>44711</v>
      </c>
      <c r="H6" s="10" t="n">
        <v>46039</v>
      </c>
      <c r="I6" s="11" t="n">
        <v>120</v>
      </c>
      <c r="J6" s="10" t="n">
        <v>45440</v>
      </c>
      <c r="K6" s="12" t="str">
        <f aca="true">IF($H6="","",IF($H6&lt;TODAY()-90,"Lapsed",IF($H6&lt;TODAY(),"Overdue",IF($H6&lt;=TODAY()+30,"Due soon","Active"))))</f>
        <v>Lapsed</v>
      </c>
      <c r="L6" s="9" t="s">
        <v>64</v>
      </c>
    </row>
    <row r="7" customFormat="false" ht="15" hidden="false" customHeight="false" outlineLevel="0" collapsed="false">
      <c r="A7" s="9" t="s">
        <v>65</v>
      </c>
      <c r="B7" s="9" t="s">
        <v>66</v>
      </c>
      <c r="C7" s="9" t="s">
        <v>67</v>
      </c>
      <c r="D7" s="9" t="s">
        <v>68</v>
      </c>
      <c r="E7" s="9" t="s">
        <v>69</v>
      </c>
      <c r="F7" s="9" t="s">
        <v>45</v>
      </c>
      <c r="G7" s="10" t="n">
        <v>45513</v>
      </c>
      <c r="H7" s="10" t="n">
        <v>46379</v>
      </c>
      <c r="I7" s="11" t="n">
        <v>60</v>
      </c>
      <c r="J7" s="10" t="n">
        <v>45877</v>
      </c>
      <c r="K7" s="12" t="str">
        <f aca="true">IF($H7="","",IF($H7&lt;TODAY()-90,"Lapsed",IF($H7&lt;TODAY(),"Overdue",IF($H7&lt;=TODAY()+30,"Due soon","Active"))))</f>
        <v>Active</v>
      </c>
      <c r="L7" s="9"/>
    </row>
    <row r="8" customFormat="false" ht="15" hidden="false" customHeight="false" outlineLevel="0" collapsed="false">
      <c r="A8" s="9" t="s">
        <v>70</v>
      </c>
      <c r="B8" s="9" t="s">
        <v>71</v>
      </c>
      <c r="C8" s="9" t="s">
        <v>72</v>
      </c>
      <c r="D8" s="9" t="s">
        <v>73</v>
      </c>
      <c r="E8" s="9" t="s">
        <v>74</v>
      </c>
      <c r="F8" s="9" t="s">
        <v>75</v>
      </c>
      <c r="G8" s="10" t="n">
        <v>45672</v>
      </c>
      <c r="H8" s="10" t="n">
        <v>46181</v>
      </c>
      <c r="I8" s="11" t="n">
        <v>0</v>
      </c>
      <c r="J8" s="10" t="n">
        <v>45672</v>
      </c>
      <c r="K8" s="12" t="str">
        <f aca="true">IF($H8="","",IF($H8&lt;TODAY()-90,"Lapsed",IF($H8&lt;TODAY(),"Overdue",IF($H8&lt;=TODAY()+30,"Due soon","Active"))))</f>
        <v>Due soon</v>
      </c>
      <c r="L8" s="9" t="s">
        <v>76</v>
      </c>
    </row>
    <row r="9" customFormat="false" ht="15" hidden="false" customHeight="false" outlineLevel="0" collapsed="false">
      <c r="A9" s="9" t="s">
        <v>77</v>
      </c>
      <c r="B9" s="9" t="s">
        <v>78</v>
      </c>
      <c r="C9" s="9" t="s">
        <v>79</v>
      </c>
      <c r="D9" s="9" t="s">
        <v>80</v>
      </c>
      <c r="E9" s="9" t="s">
        <v>81</v>
      </c>
      <c r="F9" s="9" t="s">
        <v>45</v>
      </c>
      <c r="G9" s="10" t="n">
        <v>45232</v>
      </c>
      <c r="H9" s="10" t="n">
        <v>46144</v>
      </c>
      <c r="I9" s="11" t="n">
        <v>60</v>
      </c>
      <c r="J9" s="10" t="n">
        <v>45595</v>
      </c>
      <c r="K9" s="12" t="str">
        <f aca="true">IF($H9="","",IF($H9&lt;TODAY()-90,"Lapsed",IF($H9&lt;TODAY(),"Overdue",IF($H9&lt;=TODAY()+30,"Due soon","Active"))))</f>
        <v>Overdue</v>
      </c>
      <c r="L9" s="9"/>
    </row>
    <row r="10" customFormat="false" ht="15" hidden="false" customHeight="false" outlineLevel="0" collapsed="false">
      <c r="A10" s="9" t="s">
        <v>82</v>
      </c>
      <c r="B10" s="9" t="s">
        <v>83</v>
      </c>
      <c r="C10" s="9" t="s">
        <v>84</v>
      </c>
      <c r="D10" s="9" t="s">
        <v>85</v>
      </c>
      <c r="E10" s="9" t="s">
        <v>86</v>
      </c>
      <c r="F10" s="9" t="s">
        <v>87</v>
      </c>
      <c r="G10" s="10" t="n">
        <v>43191</v>
      </c>
      <c r="H10" s="10" t="n">
        <v>46479</v>
      </c>
      <c r="I10" s="11" t="n">
        <v>0</v>
      </c>
      <c r="J10" s="10" t="n">
        <v>43191</v>
      </c>
      <c r="K10" s="12" t="str">
        <f aca="true">IF($H10="","",IF($H10&lt;TODAY()-90,"Lapsed",IF($H10&lt;TODAY(),"Overdue",IF($H10&lt;=TODAY()+30,"Due soon","Active"))))</f>
        <v>Active</v>
      </c>
      <c r="L10" s="9" t="s">
        <v>88</v>
      </c>
    </row>
    <row r="11" customFormat="false" ht="15" hidden="false" customHeight="false" outlineLevel="0" collapsed="false">
      <c r="A11" s="9" t="s">
        <v>89</v>
      </c>
      <c r="B11" s="9" t="s">
        <v>90</v>
      </c>
      <c r="C11" s="9" t="s">
        <v>91</v>
      </c>
      <c r="D11" s="9" t="s">
        <v>92</v>
      </c>
      <c r="E11" s="9" t="s">
        <v>93</v>
      </c>
      <c r="F11" s="9" t="s">
        <v>38</v>
      </c>
      <c r="G11" s="10" t="n">
        <v>45463</v>
      </c>
      <c r="H11" s="10" t="n">
        <v>46193</v>
      </c>
      <c r="I11" s="11" t="n">
        <v>120</v>
      </c>
      <c r="J11" s="10" t="n">
        <v>45826</v>
      </c>
      <c r="K11" s="12" t="str">
        <f aca="true">IF($H11="","",IF($H11&lt;TODAY()-90,"Lapsed",IF($H11&lt;TODAY(),"Overdue",IF($H11&lt;=TODAY()+30,"Due soon","Active"))))</f>
        <v>Due soon</v>
      </c>
      <c r="L11" s="9"/>
    </row>
    <row r="12" customFormat="false" ht="15" hidden="false" customHeight="false" outlineLevel="0" collapsed="false">
      <c r="A12" s="9" t="s">
        <v>94</v>
      </c>
      <c r="B12" s="9" t="s">
        <v>95</v>
      </c>
      <c r="C12" s="9" t="s">
        <v>96</v>
      </c>
      <c r="D12" s="9" t="s">
        <v>97</v>
      </c>
      <c r="E12" s="9" t="s">
        <v>98</v>
      </c>
      <c r="F12" s="9" t="s">
        <v>51</v>
      </c>
      <c r="G12" s="10" t="n">
        <v>45719</v>
      </c>
      <c r="H12" s="10" t="n">
        <v>46079</v>
      </c>
      <c r="I12" s="11" t="n">
        <v>35</v>
      </c>
      <c r="J12" s="10" t="n">
        <v>45719</v>
      </c>
      <c r="K12" s="12" t="str">
        <f aca="true">IF($H12="","",IF($H12&lt;TODAY()-90,"Lapsed",IF($H12&lt;TODAY(),"Overdue",IF($H12&lt;=TODAY()+30,"Due soon","Active"))))</f>
        <v>Lapsed</v>
      </c>
      <c r="L12" s="9" t="s">
        <v>99</v>
      </c>
    </row>
    <row r="13" customFormat="false" ht="15" hidden="false" customHeight="false" outlineLevel="0" collapsed="false">
      <c r="A13" s="9" t="s">
        <v>100</v>
      </c>
      <c r="B13" s="9" t="s">
        <v>101</v>
      </c>
      <c r="C13" s="9" t="s">
        <v>102</v>
      </c>
      <c r="D13" s="9" t="s">
        <v>103</v>
      </c>
      <c r="E13" s="9" t="s">
        <v>104</v>
      </c>
      <c r="F13" s="9" t="s">
        <v>58</v>
      </c>
      <c r="G13" s="10" t="n">
        <v>45789</v>
      </c>
      <c r="H13" s="10" t="n">
        <v>46239</v>
      </c>
      <c r="I13" s="11" t="n">
        <v>40</v>
      </c>
      <c r="J13" s="10" t="n">
        <v>45789</v>
      </c>
      <c r="K13" s="12" t="str">
        <f aca="true">IF($H13="","",IF($H13&lt;TODAY()-90,"Lapsed",IF($H13&lt;TODAY(),"Overdue",IF($H13&lt;=TODAY()+30,"Due soon","Active"))))</f>
        <v>Active</v>
      </c>
      <c r="L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10"/>
      <c r="H14" s="10"/>
      <c r="I14" s="11"/>
      <c r="J14" s="10"/>
      <c r="K14" s="12" t="str">
        <f aca="true">IF($H14="","",IF($H14&lt;TODAY()-90,"Lapsed",IF($H14&lt;TODAY(),"Overdue",IF($H14&lt;=TODAY()+30,"Due soon","Active"))))</f>
        <v/>
      </c>
      <c r="L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10"/>
      <c r="H15" s="10"/>
      <c r="I15" s="11"/>
      <c r="J15" s="10"/>
      <c r="K15" s="12" t="str">
        <f aca="true">IF($H15="","",IF($H15&lt;TODAY()-90,"Lapsed",IF($H15&lt;TODAY(),"Overdue",IF($H15&lt;=TODAY()+30,"Due soon","Active"))))</f>
        <v/>
      </c>
      <c r="L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10"/>
      <c r="H16" s="10"/>
      <c r="I16" s="11"/>
      <c r="J16" s="10"/>
      <c r="K16" s="12" t="str">
        <f aca="true">IF($H16="","",IF($H16&lt;TODAY()-90,"Lapsed",IF($H16&lt;TODAY(),"Overdue",IF($H16&lt;=TODAY()+30,"Due soon","Active"))))</f>
        <v/>
      </c>
      <c r="L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10"/>
      <c r="H17" s="10"/>
      <c r="I17" s="11"/>
      <c r="J17" s="10"/>
      <c r="K17" s="12" t="str">
        <f aca="true">IF($H17="","",IF($H17&lt;TODAY()-90,"Lapsed",IF($H17&lt;TODAY(),"Overdue",IF($H17&lt;=TODAY()+30,"Due soon","Active"))))</f>
        <v/>
      </c>
      <c r="L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10"/>
      <c r="H18" s="10"/>
      <c r="I18" s="11"/>
      <c r="J18" s="10"/>
      <c r="K18" s="12" t="str">
        <f aca="true">IF($H18="","",IF($H18&lt;TODAY()-90,"Lapsed",IF($H18&lt;TODAY(),"Overdue",IF($H18&lt;=TODAY()+30,"Due soon","Active"))))</f>
        <v/>
      </c>
      <c r="L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10"/>
      <c r="H19" s="10"/>
      <c r="I19" s="11"/>
      <c r="J19" s="10"/>
      <c r="K19" s="12" t="str">
        <f aca="true">IF($H19="","",IF($H19&lt;TODAY()-90,"Lapsed",IF($H19&lt;TODAY(),"Overdue",IF($H19&lt;=TODAY()+30,"Due soon","Active"))))</f>
        <v/>
      </c>
      <c r="L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10"/>
      <c r="H20" s="10"/>
      <c r="I20" s="11"/>
      <c r="J20" s="10"/>
      <c r="K20" s="12" t="str">
        <f aca="true">IF($H20="","",IF($H20&lt;TODAY()-90,"Lapsed",IF($H20&lt;TODAY(),"Overdue",IF($H20&lt;=TODAY()+30,"Due soon","Active"))))</f>
        <v/>
      </c>
      <c r="L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10"/>
      <c r="H21" s="10"/>
      <c r="I21" s="11"/>
      <c r="J21" s="10"/>
      <c r="K21" s="12" t="str">
        <f aca="true">IF($H21="","",IF($H21&lt;TODAY()-90,"Lapsed",IF($H21&lt;TODAY(),"Overdue",IF($H21&lt;=TODAY()+30,"Due soon","Active"))))</f>
        <v/>
      </c>
      <c r="L21" s="9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10"/>
      <c r="H22" s="10"/>
      <c r="I22" s="11"/>
      <c r="J22" s="10"/>
      <c r="K22" s="12" t="str">
        <f aca="true">IF($H22="","",IF($H22&lt;TODAY()-90,"Lapsed",IF($H22&lt;TODAY(),"Overdue",IF($H22&lt;=TODAY()+30,"Due soon","Active"))))</f>
        <v/>
      </c>
      <c r="L22" s="9"/>
    </row>
    <row r="23" customFormat="false" ht="15" hidden="false" customHeight="false" outlineLevel="0" collapsed="false">
      <c r="A23" s="9"/>
      <c r="B23" s="9"/>
      <c r="C23" s="9"/>
      <c r="D23" s="9"/>
      <c r="E23" s="9"/>
      <c r="F23" s="9"/>
      <c r="G23" s="10"/>
      <c r="H23" s="10"/>
      <c r="I23" s="11"/>
      <c r="J23" s="10"/>
      <c r="K23" s="12" t="str">
        <f aca="true">IF($H23="","",IF($H23&lt;TODAY()-90,"Lapsed",IF($H23&lt;TODAY(),"Overdue",IF($H23&lt;=TODAY()+30,"Due soon","Active"))))</f>
        <v/>
      </c>
      <c r="L23" s="9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10"/>
      <c r="H24" s="10"/>
      <c r="I24" s="11"/>
      <c r="J24" s="10"/>
      <c r="K24" s="12" t="str">
        <f aca="true">IF($H24="","",IF($H24&lt;TODAY()-90,"Lapsed",IF($H24&lt;TODAY(),"Overdue",IF($H24&lt;=TODAY()+30,"Due soon","Active"))))</f>
        <v/>
      </c>
      <c r="L24" s="9"/>
    </row>
    <row r="25" customFormat="false" ht="15" hidden="false" customHeight="false" outlineLevel="0" collapsed="false">
      <c r="A25" s="9"/>
      <c r="B25" s="9"/>
      <c r="C25" s="9"/>
      <c r="D25" s="9"/>
      <c r="E25" s="9"/>
      <c r="F25" s="9"/>
      <c r="G25" s="10"/>
      <c r="H25" s="10"/>
      <c r="I25" s="11"/>
      <c r="J25" s="10"/>
      <c r="K25" s="12" t="str">
        <f aca="true">IF($H25="","",IF($H25&lt;TODAY()-90,"Lapsed",IF($H25&lt;TODAY(),"Overdue",IF($H25&lt;=TODAY()+30,"Due soon","Active"))))</f>
        <v/>
      </c>
      <c r="L25" s="9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10"/>
      <c r="H26" s="10"/>
      <c r="I26" s="11"/>
      <c r="J26" s="10"/>
      <c r="K26" s="12" t="str">
        <f aca="true">IF($H26="","",IF($H26&lt;TODAY()-90,"Lapsed",IF($H26&lt;TODAY(),"Overdue",IF($H26&lt;=TODAY()+30,"Due soon","Active"))))</f>
        <v/>
      </c>
      <c r="L26" s="9"/>
    </row>
    <row r="27" customFormat="false" ht="15" hidden="false" customHeight="false" outlineLevel="0" collapsed="false">
      <c r="A27" s="9"/>
      <c r="B27" s="9"/>
      <c r="C27" s="9"/>
      <c r="D27" s="9"/>
      <c r="E27" s="9"/>
      <c r="F27" s="9"/>
      <c r="G27" s="10"/>
      <c r="H27" s="10"/>
      <c r="I27" s="11"/>
      <c r="J27" s="10"/>
      <c r="K27" s="12" t="str">
        <f aca="true">IF($H27="","",IF($H27&lt;TODAY()-90,"Lapsed",IF($H27&lt;TODAY(),"Overdue",IF($H27&lt;=TODAY()+30,"Due soon","Active"))))</f>
        <v/>
      </c>
      <c r="L27" s="9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10"/>
      <c r="H28" s="10"/>
      <c r="I28" s="11"/>
      <c r="J28" s="10"/>
      <c r="K28" s="12" t="str">
        <f aca="true">IF($H28="","",IF($H28&lt;TODAY()-90,"Lapsed",IF($H28&lt;TODAY(),"Overdue",IF($H28&lt;=TODAY()+30,"Due soon","Active"))))</f>
        <v/>
      </c>
      <c r="L28" s="9"/>
    </row>
    <row r="29" customFormat="false" ht="15" hidden="false" customHeight="false" outlineLevel="0" collapsed="false">
      <c r="A29" s="9"/>
      <c r="B29" s="9"/>
      <c r="C29" s="9"/>
      <c r="D29" s="9"/>
      <c r="E29" s="9"/>
      <c r="F29" s="9"/>
      <c r="G29" s="10"/>
      <c r="H29" s="10"/>
      <c r="I29" s="11"/>
      <c r="J29" s="10"/>
      <c r="K29" s="12" t="str">
        <f aca="true">IF($H29="","",IF($H29&lt;TODAY()-90,"Lapsed",IF($H29&lt;TODAY(),"Overdue",IF($H29&lt;=TODAY()+30,"Due soon","Active"))))</f>
        <v/>
      </c>
      <c r="L29" s="9"/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  <c r="G30" s="10"/>
      <c r="H30" s="10"/>
      <c r="I30" s="11"/>
      <c r="J30" s="10"/>
      <c r="K30" s="12" t="str">
        <f aca="true">IF($H30="","",IF($H30&lt;TODAY()-90,"Lapsed",IF($H30&lt;TODAY(),"Overdue",IF($H30&lt;=TODAY()+30,"Due soon","Active"))))</f>
        <v/>
      </c>
      <c r="L30" s="9"/>
    </row>
    <row r="31" customFormat="false" ht="15" hidden="false" customHeight="false" outlineLevel="0" collapsed="false">
      <c r="A31" s="9"/>
      <c r="B31" s="9"/>
      <c r="C31" s="9"/>
      <c r="D31" s="9"/>
      <c r="E31" s="9"/>
      <c r="F31" s="9"/>
      <c r="G31" s="10"/>
      <c r="H31" s="10"/>
      <c r="I31" s="11"/>
      <c r="J31" s="10"/>
      <c r="K31" s="12" t="str">
        <f aca="true">IF($H31="","",IF($H31&lt;TODAY()-90,"Lapsed",IF($H31&lt;TODAY(),"Overdue",IF($H31&lt;=TODAY()+30,"Due soon","Active"))))</f>
        <v/>
      </c>
      <c r="L31" s="9"/>
    </row>
    <row r="32" customFormat="false" ht="15" hidden="false" customHeight="false" outlineLevel="0" collapsed="false">
      <c r="A32" s="9"/>
      <c r="B32" s="9"/>
      <c r="C32" s="9"/>
      <c r="D32" s="9"/>
      <c r="E32" s="9"/>
      <c r="F32" s="9"/>
      <c r="G32" s="10"/>
      <c r="H32" s="10"/>
      <c r="I32" s="11"/>
      <c r="J32" s="10"/>
      <c r="K32" s="12" t="str">
        <f aca="true">IF($H32="","",IF($H32&lt;TODAY()-90,"Lapsed",IF($H32&lt;TODAY(),"Overdue",IF($H32&lt;=TODAY()+30,"Due soon","Active"))))</f>
        <v/>
      </c>
      <c r="L32" s="9"/>
    </row>
    <row r="33" customFormat="false" ht="15" hidden="false" customHeight="false" outlineLevel="0" collapsed="false">
      <c r="A33" s="9"/>
      <c r="B33" s="9"/>
      <c r="C33" s="9"/>
      <c r="D33" s="9"/>
      <c r="E33" s="9"/>
      <c r="F33" s="9"/>
      <c r="G33" s="10"/>
      <c r="H33" s="10"/>
      <c r="I33" s="11"/>
      <c r="J33" s="10"/>
      <c r="K33" s="12" t="str">
        <f aca="true">IF($H33="","",IF($H33&lt;TODAY()-90,"Lapsed",IF($H33&lt;TODAY(),"Overdue",IF($H33&lt;=TODAY()+30,"Due soon","Active"))))</f>
        <v/>
      </c>
      <c r="L33" s="9"/>
    </row>
    <row r="34" customFormat="false" ht="15" hidden="false" customHeight="false" outlineLevel="0" collapsed="false">
      <c r="A34" s="9"/>
      <c r="B34" s="9"/>
      <c r="C34" s="9"/>
      <c r="D34" s="9"/>
      <c r="E34" s="9"/>
      <c r="F34" s="9"/>
      <c r="G34" s="10"/>
      <c r="H34" s="10"/>
      <c r="I34" s="11"/>
      <c r="J34" s="10"/>
      <c r="K34" s="12" t="str">
        <f aca="true">IF($H34="","",IF($H34&lt;TODAY()-90,"Lapsed",IF($H34&lt;TODAY(),"Overdue",IF($H34&lt;=TODAY()+30,"Due soon","Active"))))</f>
        <v/>
      </c>
      <c r="L34" s="9"/>
    </row>
    <row r="35" customFormat="false" ht="15" hidden="false" customHeight="false" outlineLevel="0" collapsed="false">
      <c r="A35" s="9"/>
      <c r="B35" s="9"/>
      <c r="C35" s="9"/>
      <c r="D35" s="9"/>
      <c r="E35" s="9"/>
      <c r="F35" s="9"/>
      <c r="G35" s="10"/>
      <c r="H35" s="10"/>
      <c r="I35" s="11"/>
      <c r="J35" s="10"/>
      <c r="K35" s="12" t="str">
        <f aca="true">IF($H35="","",IF($H35&lt;TODAY()-90,"Lapsed",IF($H35&lt;TODAY(),"Overdue",IF($H35&lt;=TODAY()+30,"Due soon","Active"))))</f>
        <v/>
      </c>
      <c r="L35" s="9"/>
    </row>
    <row r="36" customFormat="false" ht="15" hidden="false" customHeight="false" outlineLevel="0" collapsed="false">
      <c r="A36" s="9"/>
      <c r="B36" s="9"/>
      <c r="C36" s="9"/>
      <c r="D36" s="9"/>
      <c r="E36" s="9"/>
      <c r="F36" s="9"/>
      <c r="G36" s="10"/>
      <c r="H36" s="10"/>
      <c r="I36" s="11"/>
      <c r="J36" s="10"/>
      <c r="K36" s="12" t="str">
        <f aca="true">IF($H36="","",IF($H36&lt;TODAY()-90,"Lapsed",IF($H36&lt;TODAY(),"Overdue",IF($H36&lt;=TODAY()+30,"Due soon","Active"))))</f>
        <v/>
      </c>
      <c r="L36" s="9"/>
    </row>
    <row r="37" customFormat="false" ht="15" hidden="false" customHeight="false" outlineLevel="0" collapsed="false">
      <c r="A37" s="9"/>
      <c r="B37" s="9"/>
      <c r="C37" s="9"/>
      <c r="D37" s="9"/>
      <c r="E37" s="9"/>
      <c r="F37" s="9"/>
      <c r="G37" s="10"/>
      <c r="H37" s="10"/>
      <c r="I37" s="11"/>
      <c r="J37" s="10"/>
      <c r="K37" s="12" t="str">
        <f aca="true">IF($H37="","",IF($H37&lt;TODAY()-90,"Lapsed",IF($H37&lt;TODAY(),"Overdue",IF($H37&lt;=TODAY()+30,"Due soon","Active"))))</f>
        <v/>
      </c>
      <c r="L37" s="9"/>
    </row>
    <row r="38" customFormat="false" ht="15" hidden="false" customHeight="false" outlineLevel="0" collapsed="false">
      <c r="A38" s="9"/>
      <c r="B38" s="9"/>
      <c r="C38" s="9"/>
      <c r="D38" s="9"/>
      <c r="E38" s="9"/>
      <c r="F38" s="9"/>
      <c r="G38" s="10"/>
      <c r="H38" s="10"/>
      <c r="I38" s="11"/>
      <c r="J38" s="10"/>
      <c r="K38" s="12" t="str">
        <f aca="true">IF($H38="","",IF($H38&lt;TODAY()-90,"Lapsed",IF($H38&lt;TODAY(),"Overdue",IF($H38&lt;=TODAY()+30,"Due soon","Active"))))</f>
        <v/>
      </c>
      <c r="L38" s="9"/>
    </row>
    <row r="39" customFormat="false" ht="15" hidden="false" customHeight="false" outlineLevel="0" collapsed="false">
      <c r="A39" s="9"/>
      <c r="B39" s="9"/>
      <c r="C39" s="9"/>
      <c r="D39" s="9"/>
      <c r="E39" s="9"/>
      <c r="F39" s="9"/>
      <c r="G39" s="10"/>
      <c r="H39" s="10"/>
      <c r="I39" s="11"/>
      <c r="J39" s="10"/>
      <c r="K39" s="12" t="str">
        <f aca="true">IF($H39="","",IF($H39&lt;TODAY()-90,"Lapsed",IF($H39&lt;TODAY(),"Overdue",IF($H39&lt;=TODAY()+30,"Due soon","Active"))))</f>
        <v/>
      </c>
      <c r="L39" s="9"/>
    </row>
    <row r="40" customFormat="false" ht="15" hidden="false" customHeight="false" outlineLevel="0" collapsed="false">
      <c r="A40" s="9"/>
      <c r="B40" s="9"/>
      <c r="C40" s="9"/>
      <c r="D40" s="9"/>
      <c r="E40" s="9"/>
      <c r="F40" s="9"/>
      <c r="G40" s="10"/>
      <c r="H40" s="10"/>
      <c r="I40" s="11"/>
      <c r="J40" s="10"/>
      <c r="K40" s="12" t="str">
        <f aca="true">IF($H40="","",IF($H40&lt;TODAY()-90,"Lapsed",IF($H40&lt;TODAY(),"Overdue",IF($H40&lt;=TODAY()+30,"Due soon","Active"))))</f>
        <v/>
      </c>
      <c r="L40" s="9"/>
    </row>
    <row r="41" customFormat="false" ht="15" hidden="false" customHeight="false" outlineLevel="0" collapsed="false">
      <c r="A41" s="9"/>
      <c r="B41" s="9"/>
      <c r="C41" s="9"/>
      <c r="D41" s="9"/>
      <c r="E41" s="9"/>
      <c r="F41" s="9"/>
      <c r="G41" s="10"/>
      <c r="H41" s="10"/>
      <c r="I41" s="11"/>
      <c r="J41" s="10"/>
      <c r="K41" s="12" t="str">
        <f aca="true">IF($H41="","",IF($H41&lt;TODAY()-90,"Lapsed",IF($H41&lt;TODAY(),"Overdue",IF($H41&lt;=TODAY()+30,"Due soon","Active"))))</f>
        <v/>
      </c>
      <c r="L41" s="9"/>
    </row>
    <row r="42" customFormat="false" ht="15" hidden="false" customHeight="false" outlineLevel="0" collapsed="false">
      <c r="A42" s="13"/>
      <c r="B42" s="13"/>
      <c r="C42" s="13"/>
      <c r="D42" s="13"/>
      <c r="E42" s="13"/>
      <c r="F42" s="13"/>
      <c r="G42" s="14"/>
      <c r="H42" s="14"/>
      <c r="I42" s="15"/>
      <c r="J42" s="14"/>
      <c r="K42" s="16" t="str">
        <f aca="true">IF($H42="","",IF($H42&lt;TODAY()-90,"Lapsed",IF($H42&lt;TODAY(),"Overdue",IF($H42&lt;=TODAY()+30,"Due soon","Active"))))</f>
        <v/>
      </c>
      <c r="L42" s="13"/>
    </row>
    <row r="43" customFormat="false" ht="15" hidden="false" customHeight="false" outlineLevel="0" collapsed="false">
      <c r="A43" s="13"/>
      <c r="B43" s="13"/>
      <c r="C43" s="13"/>
      <c r="D43" s="13"/>
      <c r="E43" s="13"/>
      <c r="F43" s="13"/>
      <c r="G43" s="14"/>
      <c r="H43" s="14"/>
      <c r="I43" s="15"/>
      <c r="J43" s="14"/>
      <c r="K43" s="16" t="str">
        <f aca="true">IF($H43="","",IF($H43&lt;TODAY()-90,"Lapsed",IF($H43&lt;TODAY(),"Overdue",IF($H43&lt;=TODAY()+30,"Due soon","Active"))))</f>
        <v/>
      </c>
      <c r="L43" s="13"/>
    </row>
    <row r="44" customFormat="false" ht="15" hidden="false" customHeight="false" outlineLevel="0" collapsed="false">
      <c r="A44" s="13"/>
      <c r="B44" s="13"/>
      <c r="C44" s="13"/>
      <c r="D44" s="13"/>
      <c r="E44" s="13"/>
      <c r="F44" s="13"/>
      <c r="G44" s="14"/>
      <c r="H44" s="14"/>
      <c r="I44" s="15"/>
      <c r="J44" s="14"/>
      <c r="K44" s="16" t="str">
        <f aca="true">IF($H44="","",IF($H44&lt;TODAY()-90,"Lapsed",IF($H44&lt;TODAY(),"Overdue",IF($H44&lt;=TODAY()+30,"Due soon","Active"))))</f>
        <v/>
      </c>
      <c r="L44" s="13"/>
    </row>
    <row r="45" customFormat="false" ht="15" hidden="false" customHeight="false" outlineLevel="0" collapsed="false">
      <c r="A45" s="13"/>
      <c r="B45" s="13"/>
      <c r="C45" s="13"/>
      <c r="D45" s="13"/>
      <c r="E45" s="13"/>
      <c r="F45" s="13"/>
      <c r="G45" s="14"/>
      <c r="H45" s="14"/>
      <c r="I45" s="15"/>
      <c r="J45" s="14"/>
      <c r="K45" s="16" t="str">
        <f aca="true">IF($H45="","",IF($H45&lt;TODAY()-90,"Lapsed",IF($H45&lt;TODAY(),"Overdue",IF($H45&lt;=TODAY()+30,"Due soon","Active"))))</f>
        <v/>
      </c>
      <c r="L45" s="13"/>
    </row>
    <row r="46" customFormat="false" ht="15" hidden="false" customHeight="false" outlineLevel="0" collapsed="false">
      <c r="A46" s="13"/>
      <c r="B46" s="13"/>
      <c r="C46" s="13"/>
      <c r="D46" s="13"/>
      <c r="E46" s="13"/>
      <c r="F46" s="13"/>
      <c r="G46" s="14"/>
      <c r="H46" s="14"/>
      <c r="I46" s="15"/>
      <c r="J46" s="14"/>
      <c r="K46" s="16" t="str">
        <f aca="true">IF($H46="","",IF($H46&lt;TODAY()-90,"Lapsed",IF($H46&lt;TODAY(),"Overdue",IF($H46&lt;=TODAY()+30,"Due soon","Active"))))</f>
        <v/>
      </c>
      <c r="L46" s="13"/>
    </row>
    <row r="47" customFormat="false" ht="15" hidden="false" customHeight="false" outlineLevel="0" collapsed="false">
      <c r="A47" s="13"/>
      <c r="B47" s="13"/>
      <c r="C47" s="13"/>
      <c r="D47" s="13"/>
      <c r="E47" s="13"/>
      <c r="F47" s="13"/>
      <c r="G47" s="14"/>
      <c r="H47" s="14"/>
      <c r="I47" s="15"/>
      <c r="J47" s="14"/>
      <c r="K47" s="16" t="str">
        <f aca="true">IF($H47="","",IF($H47&lt;TODAY()-90,"Lapsed",IF($H47&lt;TODAY(),"Overdue",IF($H47&lt;=TODAY()+30,"Due soon","Active"))))</f>
        <v/>
      </c>
      <c r="L47" s="13"/>
    </row>
    <row r="48" customFormat="false" ht="15" hidden="false" customHeight="false" outlineLevel="0" collapsed="false">
      <c r="A48" s="13"/>
      <c r="B48" s="13"/>
      <c r="C48" s="13"/>
      <c r="D48" s="13"/>
      <c r="E48" s="13"/>
      <c r="F48" s="13"/>
      <c r="G48" s="14"/>
      <c r="H48" s="14"/>
      <c r="I48" s="15"/>
      <c r="J48" s="14"/>
      <c r="K48" s="16" t="str">
        <f aca="true">IF($H48="","",IF($H48&lt;TODAY()-90,"Lapsed",IF($H48&lt;TODAY(),"Overdue",IF($H48&lt;=TODAY()+30,"Due soon","Active"))))</f>
        <v/>
      </c>
      <c r="L48" s="13"/>
    </row>
    <row r="49" customFormat="false" ht="15" hidden="false" customHeight="false" outlineLevel="0" collapsed="false">
      <c r="A49" s="13"/>
      <c r="B49" s="13"/>
      <c r="C49" s="13"/>
      <c r="D49" s="13"/>
      <c r="E49" s="13"/>
      <c r="F49" s="13"/>
      <c r="G49" s="14"/>
      <c r="H49" s="14"/>
      <c r="I49" s="15"/>
      <c r="J49" s="14"/>
      <c r="K49" s="16" t="str">
        <f aca="true">IF($H49="","",IF($H49&lt;TODAY()-90,"Lapsed",IF($H49&lt;TODAY(),"Overdue",IF($H49&lt;=TODAY()+30,"Due soon","Active"))))</f>
        <v/>
      </c>
      <c r="L49" s="13"/>
    </row>
    <row r="50" customFormat="false" ht="15" hidden="false" customHeight="false" outlineLevel="0" collapsed="false">
      <c r="A50" s="13"/>
      <c r="B50" s="13"/>
      <c r="C50" s="13"/>
      <c r="D50" s="13"/>
      <c r="E50" s="13"/>
      <c r="F50" s="13"/>
      <c r="G50" s="14"/>
      <c r="H50" s="14"/>
      <c r="I50" s="15"/>
      <c r="J50" s="14"/>
      <c r="K50" s="16" t="str">
        <f aca="true">IF($H50="","",IF($H50&lt;TODAY()-90,"Lapsed",IF($H50&lt;TODAY(),"Overdue",IF($H50&lt;=TODAY()+30,"Due soon","Active"))))</f>
        <v/>
      </c>
      <c r="L50" s="13"/>
    </row>
    <row r="51" customFormat="false" ht="15" hidden="false" customHeight="false" outlineLevel="0" collapsed="false">
      <c r="A51" s="13"/>
      <c r="B51" s="13"/>
      <c r="C51" s="13"/>
      <c r="D51" s="13"/>
      <c r="E51" s="13"/>
      <c r="F51" s="13"/>
      <c r="G51" s="14"/>
      <c r="H51" s="14"/>
      <c r="I51" s="15"/>
      <c r="J51" s="14"/>
      <c r="K51" s="16" t="str">
        <f aca="true">IF($H51="","",IF($H51&lt;TODAY()-90,"Lapsed",IF($H51&lt;TODAY(),"Overdue",IF($H51&lt;=TODAY()+30,"Due soon","Active"))))</f>
        <v/>
      </c>
      <c r="L51" s="13"/>
    </row>
    <row r="52" customFormat="false" ht="15" hidden="false" customHeight="false" outlineLevel="0" collapsed="false">
      <c r="A52" s="13"/>
      <c r="B52" s="13"/>
      <c r="C52" s="13"/>
      <c r="D52" s="13"/>
      <c r="E52" s="13"/>
      <c r="F52" s="13"/>
      <c r="G52" s="14"/>
      <c r="H52" s="14"/>
      <c r="I52" s="15"/>
      <c r="J52" s="14"/>
      <c r="K52" s="16" t="str">
        <f aca="true">IF($H52="","",IF($H52&lt;TODAY()-90,"Lapsed",IF($H52&lt;TODAY(),"Overdue",IF($H52&lt;=TODAY()+30,"Due soon","Active"))))</f>
        <v/>
      </c>
      <c r="L52" s="13"/>
    </row>
    <row r="53" customFormat="false" ht="15" hidden="false" customHeight="false" outlineLevel="0" collapsed="false">
      <c r="A53" s="13"/>
      <c r="B53" s="13"/>
      <c r="C53" s="13"/>
      <c r="D53" s="13"/>
      <c r="E53" s="13"/>
      <c r="F53" s="13"/>
      <c r="G53" s="14"/>
      <c r="H53" s="14"/>
      <c r="I53" s="15"/>
      <c r="J53" s="14"/>
      <c r="K53" s="16" t="str">
        <f aca="true">IF($H53="","",IF($H53&lt;TODAY()-90,"Lapsed",IF($H53&lt;TODAY(),"Overdue",IF($H53&lt;=TODAY()+30,"Due soon","Active"))))</f>
        <v/>
      </c>
      <c r="L53" s="13"/>
    </row>
    <row r="54" customFormat="false" ht="15" hidden="false" customHeight="false" outlineLevel="0" collapsed="false">
      <c r="A54" s="13"/>
      <c r="B54" s="13"/>
      <c r="C54" s="13"/>
      <c r="D54" s="13"/>
      <c r="E54" s="13"/>
      <c r="F54" s="13"/>
      <c r="G54" s="14"/>
      <c r="H54" s="14"/>
      <c r="I54" s="15"/>
      <c r="J54" s="14"/>
      <c r="K54" s="16" t="str">
        <f aca="true">IF($H54="","",IF($H54&lt;TODAY()-90,"Lapsed",IF($H54&lt;TODAY(),"Overdue",IF($H54&lt;=TODAY()+30,"Due soon","Active"))))</f>
        <v/>
      </c>
      <c r="L54" s="13"/>
    </row>
    <row r="55" customFormat="false" ht="15" hidden="false" customHeight="false" outlineLevel="0" collapsed="false">
      <c r="A55" s="13"/>
      <c r="B55" s="13"/>
      <c r="C55" s="13"/>
      <c r="D55" s="13"/>
      <c r="E55" s="13"/>
      <c r="F55" s="13"/>
      <c r="G55" s="14"/>
      <c r="H55" s="14"/>
      <c r="I55" s="15"/>
      <c r="J55" s="14"/>
      <c r="K55" s="16" t="str">
        <f aca="true">IF($H55="","",IF($H55&lt;TODAY()-90,"Lapsed",IF($H55&lt;TODAY(),"Overdue",IF($H55&lt;=TODAY()+30,"Due soon","Active"))))</f>
        <v/>
      </c>
      <c r="L55" s="13"/>
    </row>
    <row r="56" customFormat="false" ht="15" hidden="false" customHeight="false" outlineLevel="0" collapsed="false">
      <c r="A56" s="13"/>
      <c r="B56" s="13"/>
      <c r="C56" s="13"/>
      <c r="D56" s="13"/>
      <c r="E56" s="13"/>
      <c r="F56" s="13"/>
      <c r="G56" s="14"/>
      <c r="H56" s="14"/>
      <c r="I56" s="15"/>
      <c r="J56" s="14"/>
      <c r="K56" s="16" t="str">
        <f aca="true">IF($H56="","",IF($H56&lt;TODAY()-90,"Lapsed",IF($H56&lt;TODAY(),"Overdue",IF($H56&lt;=TODAY()+30,"Due soon","Active"))))</f>
        <v/>
      </c>
      <c r="L56" s="13"/>
    </row>
    <row r="57" customFormat="false" ht="15" hidden="false" customHeight="false" outlineLevel="0" collapsed="false">
      <c r="A57" s="13"/>
      <c r="B57" s="13"/>
      <c r="C57" s="13"/>
      <c r="D57" s="13"/>
      <c r="E57" s="13"/>
      <c r="F57" s="13"/>
      <c r="G57" s="14"/>
      <c r="H57" s="14"/>
      <c r="I57" s="15"/>
      <c r="J57" s="14"/>
      <c r="K57" s="16" t="str">
        <f aca="true">IF($H57="","",IF($H57&lt;TODAY()-90,"Lapsed",IF($H57&lt;TODAY(),"Overdue",IF($H57&lt;=TODAY()+30,"Due soon","Active"))))</f>
        <v/>
      </c>
      <c r="L57" s="13"/>
    </row>
    <row r="58" customFormat="false" ht="15" hidden="false" customHeight="false" outlineLevel="0" collapsed="false">
      <c r="A58" s="13"/>
      <c r="B58" s="13"/>
      <c r="C58" s="13"/>
      <c r="D58" s="13"/>
      <c r="E58" s="13"/>
      <c r="F58" s="13"/>
      <c r="G58" s="14"/>
      <c r="H58" s="14"/>
      <c r="I58" s="15"/>
      <c r="J58" s="14"/>
      <c r="K58" s="16" t="str">
        <f aca="true">IF($H58="","",IF($H58&lt;TODAY()-90,"Lapsed",IF($H58&lt;TODAY(),"Overdue",IF($H58&lt;=TODAY()+30,"Due soon","Active"))))</f>
        <v/>
      </c>
      <c r="L58" s="13"/>
    </row>
    <row r="59" customFormat="false" ht="15" hidden="false" customHeight="false" outlineLevel="0" collapsed="false">
      <c r="A59" s="13"/>
      <c r="B59" s="13"/>
      <c r="C59" s="13"/>
      <c r="D59" s="13"/>
      <c r="E59" s="13"/>
      <c r="F59" s="13"/>
      <c r="G59" s="14"/>
      <c r="H59" s="14"/>
      <c r="I59" s="15"/>
      <c r="J59" s="14"/>
      <c r="K59" s="16" t="str">
        <f aca="true">IF($H59="","",IF($H59&lt;TODAY()-90,"Lapsed",IF($H59&lt;TODAY(),"Overdue",IF($H59&lt;=TODAY()+30,"Due soon","Active"))))</f>
        <v/>
      </c>
      <c r="L59" s="13"/>
    </row>
    <row r="60" customFormat="false" ht="15" hidden="false" customHeight="false" outlineLevel="0" collapsed="false">
      <c r="A60" s="13"/>
      <c r="B60" s="13"/>
      <c r="C60" s="13"/>
      <c r="D60" s="13"/>
      <c r="E60" s="13"/>
      <c r="F60" s="13"/>
      <c r="G60" s="14"/>
      <c r="H60" s="14"/>
      <c r="I60" s="15"/>
      <c r="J60" s="14"/>
      <c r="K60" s="16" t="str">
        <f aca="true">IF($H60="","",IF($H60&lt;TODAY()-90,"Lapsed",IF($H60&lt;TODAY(),"Overdue",IF($H60&lt;=TODAY()+30,"Due soon","Active"))))</f>
        <v/>
      </c>
      <c r="L60" s="13"/>
    </row>
    <row r="61" customFormat="false" ht="15" hidden="false" customHeight="false" outlineLevel="0" collapsed="false">
      <c r="A61" s="13"/>
      <c r="B61" s="13"/>
      <c r="C61" s="13"/>
      <c r="D61" s="13"/>
      <c r="E61" s="13"/>
      <c r="F61" s="13"/>
      <c r="G61" s="14"/>
      <c r="H61" s="14"/>
      <c r="I61" s="15"/>
      <c r="J61" s="14"/>
      <c r="K61" s="16" t="str">
        <f aca="true">IF($H61="","",IF($H61&lt;TODAY()-90,"Lapsed",IF($H61&lt;TODAY(),"Overdue",IF($H61&lt;=TODAY()+30,"Due soon","Active"))))</f>
        <v/>
      </c>
      <c r="L61" s="13"/>
    </row>
    <row r="62" customFormat="false" ht="15" hidden="false" customHeight="false" outlineLevel="0" collapsed="false">
      <c r="A62" s="13"/>
      <c r="B62" s="13"/>
      <c r="C62" s="13"/>
      <c r="D62" s="13"/>
      <c r="E62" s="13"/>
      <c r="F62" s="13"/>
      <c r="G62" s="14"/>
      <c r="H62" s="14"/>
      <c r="I62" s="15"/>
      <c r="J62" s="14"/>
      <c r="K62" s="16" t="str">
        <f aca="true">IF($H62="","",IF($H62&lt;TODAY()-90,"Lapsed",IF($H62&lt;TODAY(),"Overdue",IF($H62&lt;=TODAY()+30,"Due soon","Active"))))</f>
        <v/>
      </c>
      <c r="L62" s="13"/>
    </row>
    <row r="63" customFormat="false" ht="15" hidden="false" customHeight="false" outlineLevel="0" collapsed="false">
      <c r="A63" s="13"/>
      <c r="B63" s="13"/>
      <c r="C63" s="13"/>
      <c r="D63" s="13"/>
      <c r="E63" s="13"/>
      <c r="F63" s="13"/>
      <c r="G63" s="14"/>
      <c r="H63" s="14"/>
      <c r="I63" s="15"/>
      <c r="J63" s="14"/>
      <c r="K63" s="16" t="str">
        <f aca="true">IF($H63="","",IF($H63&lt;TODAY()-90,"Lapsed",IF($H63&lt;TODAY(),"Overdue",IF($H63&lt;=TODAY()+30,"Due soon","Active"))))</f>
        <v/>
      </c>
      <c r="L63" s="13"/>
    </row>
    <row r="64" customFormat="false" ht="15" hidden="false" customHeight="false" outlineLevel="0" collapsed="false">
      <c r="A64" s="13"/>
      <c r="B64" s="13"/>
      <c r="C64" s="13"/>
      <c r="D64" s="13"/>
      <c r="E64" s="13"/>
      <c r="F64" s="13"/>
      <c r="G64" s="14"/>
      <c r="H64" s="14"/>
      <c r="I64" s="15"/>
      <c r="J64" s="14"/>
      <c r="K64" s="16" t="str">
        <f aca="true">IF($H64="","",IF($H64&lt;TODAY()-90,"Lapsed",IF($H64&lt;TODAY(),"Overdue",IF($H64&lt;=TODAY()+30,"Due soon","Active"))))</f>
        <v/>
      </c>
      <c r="L64" s="13"/>
    </row>
    <row r="65" customFormat="false" ht="15" hidden="false" customHeight="false" outlineLevel="0" collapsed="false">
      <c r="A65" s="13"/>
      <c r="B65" s="13"/>
      <c r="C65" s="13"/>
      <c r="D65" s="13"/>
      <c r="E65" s="13"/>
      <c r="F65" s="13"/>
      <c r="G65" s="14"/>
      <c r="H65" s="14"/>
      <c r="I65" s="15"/>
      <c r="J65" s="14"/>
      <c r="K65" s="16" t="str">
        <f aca="true">IF($H65="","",IF($H65&lt;TODAY()-90,"Lapsed",IF($H65&lt;TODAY(),"Overdue",IF($H65&lt;=TODAY()+30,"Due soon","Active"))))</f>
        <v/>
      </c>
      <c r="L65" s="13"/>
    </row>
    <row r="66" customFormat="false" ht="15" hidden="false" customHeight="false" outlineLevel="0" collapsed="false">
      <c r="A66" s="13"/>
      <c r="B66" s="13"/>
      <c r="C66" s="13"/>
      <c r="D66" s="13"/>
      <c r="E66" s="13"/>
      <c r="F66" s="13"/>
      <c r="G66" s="14"/>
      <c r="H66" s="14"/>
      <c r="I66" s="15"/>
      <c r="J66" s="14"/>
      <c r="K66" s="16" t="str">
        <f aca="true">IF($H66="","",IF($H66&lt;TODAY()-90,"Lapsed",IF($H66&lt;TODAY(),"Overdue",IF($H66&lt;=TODAY()+30,"Due soon","Active"))))</f>
        <v/>
      </c>
      <c r="L66" s="13"/>
    </row>
    <row r="67" customFormat="false" ht="15" hidden="false" customHeight="false" outlineLevel="0" collapsed="false">
      <c r="A67" s="13"/>
      <c r="B67" s="13"/>
      <c r="C67" s="13"/>
      <c r="D67" s="13"/>
      <c r="E67" s="13"/>
      <c r="F67" s="13"/>
      <c r="G67" s="14"/>
      <c r="H67" s="14"/>
      <c r="I67" s="15"/>
      <c r="J67" s="14"/>
      <c r="K67" s="16" t="str">
        <f aca="true">IF($H67="","",IF($H67&lt;TODAY()-90,"Lapsed",IF($H67&lt;TODAY(),"Overdue",IF($H67&lt;=TODAY()+30,"Due soon","Active"))))</f>
        <v/>
      </c>
      <c r="L67" s="13"/>
    </row>
    <row r="68" customFormat="false" ht="15" hidden="false" customHeight="false" outlineLevel="0" collapsed="false">
      <c r="A68" s="13"/>
      <c r="B68" s="13"/>
      <c r="C68" s="13"/>
      <c r="D68" s="13"/>
      <c r="E68" s="13"/>
      <c r="F68" s="13"/>
      <c r="G68" s="14"/>
      <c r="H68" s="14"/>
      <c r="I68" s="15"/>
      <c r="J68" s="14"/>
      <c r="K68" s="16" t="str">
        <f aca="true">IF($H68="","",IF($H68&lt;TODAY()-90,"Lapsed",IF($H68&lt;TODAY(),"Overdue",IF($H68&lt;=TODAY()+30,"Due soon","Active"))))</f>
        <v/>
      </c>
      <c r="L68" s="13"/>
    </row>
    <row r="69" customFormat="false" ht="15" hidden="false" customHeight="false" outlineLevel="0" collapsed="false">
      <c r="A69" s="13"/>
      <c r="B69" s="13"/>
      <c r="C69" s="13"/>
      <c r="D69" s="13"/>
      <c r="E69" s="13"/>
      <c r="F69" s="13"/>
      <c r="G69" s="14"/>
      <c r="H69" s="14"/>
      <c r="I69" s="15"/>
      <c r="J69" s="14"/>
      <c r="K69" s="16" t="str">
        <f aca="true">IF($H69="","",IF($H69&lt;TODAY()-90,"Lapsed",IF($H69&lt;TODAY(),"Overdue",IF($H69&lt;=TODAY()+30,"Due soon","Active"))))</f>
        <v/>
      </c>
      <c r="L69" s="13"/>
    </row>
    <row r="70" customFormat="false" ht="15" hidden="false" customHeight="false" outlineLevel="0" collapsed="false">
      <c r="A70" s="13"/>
      <c r="B70" s="13"/>
      <c r="C70" s="13"/>
      <c r="D70" s="13"/>
      <c r="E70" s="13"/>
      <c r="F70" s="13"/>
      <c r="G70" s="14"/>
      <c r="H70" s="14"/>
      <c r="I70" s="15"/>
      <c r="J70" s="14"/>
      <c r="K70" s="16" t="str">
        <f aca="true">IF($H70="","",IF($H70&lt;TODAY()-90,"Lapsed",IF($H70&lt;TODAY(),"Overdue",IF($H70&lt;=TODAY()+30,"Due soon","Active"))))</f>
        <v/>
      </c>
      <c r="L70" s="13"/>
    </row>
    <row r="71" customFormat="false" ht="15" hidden="false" customHeight="false" outlineLevel="0" collapsed="false">
      <c r="A71" s="13"/>
      <c r="B71" s="13"/>
      <c r="C71" s="13"/>
      <c r="D71" s="13"/>
      <c r="E71" s="13"/>
      <c r="F71" s="13"/>
      <c r="G71" s="14"/>
      <c r="H71" s="14"/>
      <c r="I71" s="15"/>
      <c r="J71" s="14"/>
      <c r="K71" s="16" t="str">
        <f aca="true">IF($H71="","",IF($H71&lt;TODAY()-90,"Lapsed",IF($H71&lt;TODAY(),"Overdue",IF($H71&lt;=TODAY()+30,"Due soon","Active"))))</f>
        <v/>
      </c>
      <c r="L71" s="13"/>
    </row>
    <row r="72" customFormat="false" ht="15" hidden="false" customHeight="false" outlineLevel="0" collapsed="false">
      <c r="A72" s="13"/>
      <c r="B72" s="13"/>
      <c r="C72" s="13"/>
      <c r="D72" s="13"/>
      <c r="E72" s="13"/>
      <c r="F72" s="13"/>
      <c r="G72" s="14"/>
      <c r="H72" s="14"/>
      <c r="I72" s="15"/>
      <c r="J72" s="14"/>
      <c r="K72" s="16" t="str">
        <f aca="true">IF($H72="","",IF($H72&lt;TODAY()-90,"Lapsed",IF($H72&lt;TODAY(),"Overdue",IF($H72&lt;=TODAY()+30,"Due soon","Active"))))</f>
        <v/>
      </c>
      <c r="L72" s="13"/>
    </row>
    <row r="73" customFormat="false" ht="15" hidden="false" customHeight="false" outlineLevel="0" collapsed="false">
      <c r="A73" s="13"/>
      <c r="B73" s="13"/>
      <c r="C73" s="13"/>
      <c r="D73" s="13"/>
      <c r="E73" s="13"/>
      <c r="F73" s="13"/>
      <c r="G73" s="14"/>
      <c r="H73" s="14"/>
      <c r="I73" s="15"/>
      <c r="J73" s="14"/>
      <c r="K73" s="16" t="str">
        <f aca="true">IF($H73="","",IF($H73&lt;TODAY()-90,"Lapsed",IF($H73&lt;TODAY(),"Overdue",IF($H73&lt;=TODAY()+30,"Due soon","Active"))))</f>
        <v/>
      </c>
      <c r="L73" s="13"/>
    </row>
    <row r="74" customFormat="false" ht="15" hidden="false" customHeight="false" outlineLevel="0" collapsed="false">
      <c r="A74" s="13"/>
      <c r="B74" s="13"/>
      <c r="C74" s="13"/>
      <c r="D74" s="13"/>
      <c r="E74" s="13"/>
      <c r="F74" s="13"/>
      <c r="G74" s="14"/>
      <c r="H74" s="14"/>
      <c r="I74" s="15"/>
      <c r="J74" s="14"/>
      <c r="K74" s="16" t="str">
        <f aca="true">IF($H74="","",IF($H74&lt;TODAY()-90,"Lapsed",IF($H74&lt;TODAY(),"Overdue",IF($H74&lt;=TODAY()+30,"Due soon","Active"))))</f>
        <v/>
      </c>
      <c r="L74" s="13"/>
    </row>
    <row r="75" customFormat="false" ht="15" hidden="false" customHeight="false" outlineLevel="0" collapsed="false">
      <c r="A75" s="13"/>
      <c r="B75" s="13"/>
      <c r="C75" s="13"/>
      <c r="D75" s="13"/>
      <c r="E75" s="13"/>
      <c r="F75" s="13"/>
      <c r="G75" s="14"/>
      <c r="H75" s="14"/>
      <c r="I75" s="15"/>
      <c r="J75" s="14"/>
      <c r="K75" s="16" t="str">
        <f aca="true">IF($H75="","",IF($H75&lt;TODAY()-90,"Lapsed",IF($H75&lt;TODAY(),"Overdue",IF($H75&lt;=TODAY()+30,"Due soon","Active"))))</f>
        <v/>
      </c>
      <c r="L75" s="13"/>
    </row>
    <row r="76" customFormat="false" ht="15" hidden="false" customHeight="false" outlineLevel="0" collapsed="false">
      <c r="A76" s="13"/>
      <c r="B76" s="13"/>
      <c r="C76" s="13"/>
      <c r="D76" s="13"/>
      <c r="E76" s="13"/>
      <c r="F76" s="13"/>
      <c r="G76" s="14"/>
      <c r="H76" s="14"/>
      <c r="I76" s="15"/>
      <c r="J76" s="14"/>
      <c r="K76" s="16" t="str">
        <f aca="true">IF($H76="","",IF($H76&lt;TODAY()-90,"Lapsed",IF($H76&lt;TODAY(),"Overdue",IF($H76&lt;=TODAY()+30,"Due soon","Active"))))</f>
        <v/>
      </c>
      <c r="L76" s="13"/>
    </row>
    <row r="77" customFormat="false" ht="15" hidden="false" customHeight="false" outlineLevel="0" collapsed="false">
      <c r="A77" s="13"/>
      <c r="B77" s="13"/>
      <c r="C77" s="13"/>
      <c r="D77" s="13"/>
      <c r="E77" s="13"/>
      <c r="F77" s="13"/>
      <c r="G77" s="14"/>
      <c r="H77" s="14"/>
      <c r="I77" s="15"/>
      <c r="J77" s="14"/>
      <c r="K77" s="16" t="str">
        <f aca="true">IF($H77="","",IF($H77&lt;TODAY()-90,"Lapsed",IF($H77&lt;TODAY(),"Overdue",IF($H77&lt;=TODAY()+30,"Due soon","Active"))))</f>
        <v/>
      </c>
      <c r="L77" s="13"/>
    </row>
    <row r="78" customFormat="false" ht="15" hidden="false" customHeight="false" outlineLevel="0" collapsed="false">
      <c r="A78" s="13"/>
      <c r="B78" s="13"/>
      <c r="C78" s="13"/>
      <c r="D78" s="13"/>
      <c r="E78" s="13"/>
      <c r="F78" s="13"/>
      <c r="G78" s="14"/>
      <c r="H78" s="14"/>
      <c r="I78" s="15"/>
      <c r="J78" s="14"/>
      <c r="K78" s="16" t="str">
        <f aca="true">IF($H78="","",IF($H78&lt;TODAY()-90,"Lapsed",IF($H78&lt;TODAY(),"Overdue",IF($H78&lt;=TODAY()+30,"Due soon","Active"))))</f>
        <v/>
      </c>
      <c r="L78" s="13"/>
    </row>
    <row r="79" customFormat="false" ht="15" hidden="false" customHeight="false" outlineLevel="0" collapsed="false">
      <c r="A79" s="13"/>
      <c r="B79" s="13"/>
      <c r="C79" s="13"/>
      <c r="D79" s="13"/>
      <c r="E79" s="13"/>
      <c r="F79" s="13"/>
      <c r="G79" s="14"/>
      <c r="H79" s="14"/>
      <c r="I79" s="15"/>
      <c r="J79" s="14"/>
      <c r="K79" s="16" t="str">
        <f aca="true">IF($H79="","",IF($H79&lt;TODAY()-90,"Lapsed",IF($H79&lt;TODAY(),"Overdue",IF($H79&lt;=TODAY()+30,"Due soon","Active"))))</f>
        <v/>
      </c>
      <c r="L79" s="13"/>
    </row>
    <row r="80" customFormat="false" ht="15" hidden="false" customHeight="false" outlineLevel="0" collapsed="false">
      <c r="A80" s="13"/>
      <c r="B80" s="13"/>
      <c r="C80" s="13"/>
      <c r="D80" s="13"/>
      <c r="E80" s="13"/>
      <c r="F80" s="13"/>
      <c r="G80" s="14"/>
      <c r="H80" s="14"/>
      <c r="I80" s="15"/>
      <c r="J80" s="14"/>
      <c r="K80" s="16" t="str">
        <f aca="true">IF($H80="","",IF($H80&lt;TODAY()-90,"Lapsed",IF($H80&lt;TODAY(),"Overdue",IF($H80&lt;=TODAY()+30,"Due soon","Active"))))</f>
        <v/>
      </c>
      <c r="L80" s="13"/>
    </row>
    <row r="81" customFormat="false" ht="15" hidden="false" customHeight="false" outlineLevel="0" collapsed="false">
      <c r="A81" s="13"/>
      <c r="B81" s="13"/>
      <c r="C81" s="13"/>
      <c r="D81" s="13"/>
      <c r="E81" s="13"/>
      <c r="F81" s="13"/>
      <c r="G81" s="14"/>
      <c r="H81" s="14"/>
      <c r="I81" s="15"/>
      <c r="J81" s="14"/>
      <c r="K81" s="16" t="str">
        <f aca="true">IF($H81="","",IF($H81&lt;TODAY()-90,"Lapsed",IF($H81&lt;TODAY(),"Overdue",IF($H81&lt;=TODAY()+30,"Due soon","Active"))))</f>
        <v/>
      </c>
      <c r="L81" s="13"/>
    </row>
    <row r="82" customFormat="false" ht="15" hidden="false" customHeight="false" outlineLevel="0" collapsed="false">
      <c r="A82" s="13"/>
      <c r="B82" s="13"/>
      <c r="C82" s="13"/>
      <c r="D82" s="13"/>
      <c r="E82" s="13"/>
      <c r="F82" s="13"/>
      <c r="G82" s="14"/>
      <c r="H82" s="14"/>
      <c r="I82" s="15"/>
      <c r="J82" s="14"/>
      <c r="K82" s="16" t="str">
        <f aca="true">IF($H82="","",IF($H82&lt;TODAY()-90,"Lapsed",IF($H82&lt;TODAY(),"Overdue",IF($H82&lt;=TODAY()+30,"Due soon","Active"))))</f>
        <v/>
      </c>
      <c r="L82" s="13"/>
    </row>
    <row r="83" customFormat="false" ht="15" hidden="false" customHeight="false" outlineLevel="0" collapsed="false">
      <c r="A83" s="13"/>
      <c r="B83" s="13"/>
      <c r="C83" s="13"/>
      <c r="D83" s="13"/>
      <c r="E83" s="13"/>
      <c r="F83" s="13"/>
      <c r="G83" s="14"/>
      <c r="H83" s="14"/>
      <c r="I83" s="15"/>
      <c r="J83" s="14"/>
      <c r="K83" s="16" t="str">
        <f aca="true">IF($H83="","",IF($H83&lt;TODAY()-90,"Lapsed",IF($H83&lt;TODAY(),"Overdue",IF($H83&lt;=TODAY()+30,"Due soon","Active"))))</f>
        <v/>
      </c>
      <c r="L83" s="13"/>
    </row>
    <row r="84" customFormat="false" ht="15" hidden="false" customHeight="false" outlineLevel="0" collapsed="false">
      <c r="A84" s="13"/>
      <c r="B84" s="13"/>
      <c r="C84" s="13"/>
      <c r="D84" s="13"/>
      <c r="E84" s="13"/>
      <c r="F84" s="13"/>
      <c r="G84" s="14"/>
      <c r="H84" s="14"/>
      <c r="I84" s="15"/>
      <c r="J84" s="14"/>
      <c r="K84" s="16" t="str">
        <f aca="true">IF($H84="","",IF($H84&lt;TODAY()-90,"Lapsed",IF($H84&lt;TODAY(),"Overdue",IF($H84&lt;=TODAY()+30,"Due soon","Active"))))</f>
        <v/>
      </c>
      <c r="L84" s="13"/>
    </row>
    <row r="85" customFormat="false" ht="15" hidden="false" customHeight="false" outlineLevel="0" collapsed="false">
      <c r="A85" s="13"/>
      <c r="B85" s="13"/>
      <c r="C85" s="13"/>
      <c r="D85" s="13"/>
      <c r="E85" s="13"/>
      <c r="F85" s="13"/>
      <c r="G85" s="14"/>
      <c r="H85" s="14"/>
      <c r="I85" s="15"/>
      <c r="J85" s="14"/>
      <c r="K85" s="16" t="str">
        <f aca="true">IF($H85="","",IF($H85&lt;TODAY()-90,"Lapsed",IF($H85&lt;TODAY(),"Overdue",IF($H85&lt;=TODAY()+30,"Due soon","Active"))))</f>
        <v/>
      </c>
      <c r="L85" s="13"/>
    </row>
    <row r="86" customFormat="false" ht="15" hidden="false" customHeight="false" outlineLevel="0" collapsed="false">
      <c r="A86" s="13"/>
      <c r="B86" s="13"/>
      <c r="C86" s="13"/>
      <c r="D86" s="13"/>
      <c r="E86" s="13"/>
      <c r="F86" s="13"/>
      <c r="G86" s="14"/>
      <c r="H86" s="14"/>
      <c r="I86" s="15"/>
      <c r="J86" s="14"/>
      <c r="K86" s="16" t="str">
        <f aca="true">IF($H86="","",IF($H86&lt;TODAY()-90,"Lapsed",IF($H86&lt;TODAY(),"Overdue",IF($H86&lt;=TODAY()+30,"Due soon","Active"))))</f>
        <v/>
      </c>
      <c r="L86" s="13"/>
    </row>
    <row r="87" customFormat="false" ht="15" hidden="false" customHeight="false" outlineLevel="0" collapsed="false">
      <c r="A87" s="13"/>
      <c r="B87" s="13"/>
      <c r="C87" s="13"/>
      <c r="D87" s="13"/>
      <c r="E87" s="13"/>
      <c r="F87" s="13"/>
      <c r="G87" s="14"/>
      <c r="H87" s="14"/>
      <c r="I87" s="15"/>
      <c r="J87" s="14"/>
      <c r="K87" s="16" t="str">
        <f aca="true">IF($H87="","",IF($H87&lt;TODAY()-90,"Lapsed",IF($H87&lt;TODAY(),"Overdue",IF($H87&lt;=TODAY()+30,"Due soon","Active"))))</f>
        <v/>
      </c>
      <c r="L87" s="13"/>
    </row>
    <row r="88" customFormat="false" ht="15" hidden="false" customHeight="false" outlineLevel="0" collapsed="false">
      <c r="A88" s="13"/>
      <c r="B88" s="13"/>
      <c r="C88" s="13"/>
      <c r="D88" s="13"/>
      <c r="E88" s="13"/>
      <c r="F88" s="13"/>
      <c r="G88" s="14"/>
      <c r="H88" s="14"/>
      <c r="I88" s="15"/>
      <c r="J88" s="14"/>
      <c r="K88" s="16" t="str">
        <f aca="true">IF($H88="","",IF($H88&lt;TODAY()-90,"Lapsed",IF($H88&lt;TODAY(),"Overdue",IF($H88&lt;=TODAY()+30,"Due soon","Active"))))</f>
        <v/>
      </c>
      <c r="L88" s="13"/>
    </row>
    <row r="89" customFormat="false" ht="15" hidden="false" customHeight="false" outlineLevel="0" collapsed="false">
      <c r="A89" s="13"/>
      <c r="B89" s="13"/>
      <c r="C89" s="13"/>
      <c r="D89" s="13"/>
      <c r="E89" s="13"/>
      <c r="F89" s="13"/>
      <c r="G89" s="14"/>
      <c r="H89" s="14"/>
      <c r="I89" s="15"/>
      <c r="J89" s="14"/>
      <c r="K89" s="16" t="str">
        <f aca="true">IF($H89="","",IF($H89&lt;TODAY()-90,"Lapsed",IF($H89&lt;TODAY(),"Overdue",IF($H89&lt;=TODAY()+30,"Due soon","Active"))))</f>
        <v/>
      </c>
      <c r="L89" s="13"/>
    </row>
    <row r="90" customFormat="false" ht="15" hidden="false" customHeight="false" outlineLevel="0" collapsed="false">
      <c r="A90" s="13"/>
      <c r="B90" s="13"/>
      <c r="C90" s="13"/>
      <c r="D90" s="13"/>
      <c r="E90" s="13"/>
      <c r="F90" s="13"/>
      <c r="G90" s="14"/>
      <c r="H90" s="14"/>
      <c r="I90" s="15"/>
      <c r="J90" s="14"/>
      <c r="K90" s="16" t="str">
        <f aca="true">IF($H90="","",IF($H90&lt;TODAY()-90,"Lapsed",IF($H90&lt;TODAY(),"Overdue",IF($H90&lt;=TODAY()+30,"Due soon","Active"))))</f>
        <v/>
      </c>
      <c r="L90" s="13"/>
    </row>
    <row r="91" customFormat="false" ht="15" hidden="false" customHeight="false" outlineLevel="0" collapsed="false">
      <c r="A91" s="13"/>
      <c r="B91" s="13"/>
      <c r="C91" s="13"/>
      <c r="D91" s="13"/>
      <c r="E91" s="13"/>
      <c r="F91" s="13"/>
      <c r="G91" s="14"/>
      <c r="H91" s="14"/>
      <c r="I91" s="15"/>
      <c r="J91" s="14"/>
      <c r="K91" s="16" t="str">
        <f aca="true">IF($H91="","",IF($H91&lt;TODAY()-90,"Lapsed",IF($H91&lt;TODAY(),"Overdue",IF($H91&lt;=TODAY()+30,"Due soon","Active"))))</f>
        <v/>
      </c>
      <c r="L91" s="13"/>
    </row>
    <row r="92" customFormat="false" ht="15" hidden="false" customHeight="false" outlineLevel="0" collapsed="false">
      <c r="A92" s="13"/>
      <c r="B92" s="13"/>
      <c r="C92" s="13"/>
      <c r="D92" s="13"/>
      <c r="E92" s="13"/>
      <c r="F92" s="13"/>
      <c r="G92" s="14"/>
      <c r="H92" s="14"/>
      <c r="I92" s="15"/>
      <c r="J92" s="14"/>
      <c r="K92" s="16" t="str">
        <f aca="true">IF($H92="","",IF($H92&lt;TODAY()-90,"Lapsed",IF($H92&lt;TODAY(),"Overdue",IF($H92&lt;=TODAY()+30,"Due soon","Active"))))</f>
        <v/>
      </c>
      <c r="L92" s="13"/>
    </row>
    <row r="93" customFormat="false" ht="15" hidden="false" customHeight="false" outlineLevel="0" collapsed="false">
      <c r="A93" s="13"/>
      <c r="B93" s="13"/>
      <c r="C93" s="13"/>
      <c r="D93" s="13"/>
      <c r="E93" s="13"/>
      <c r="F93" s="13"/>
      <c r="G93" s="14"/>
      <c r="H93" s="14"/>
      <c r="I93" s="15"/>
      <c r="J93" s="14"/>
      <c r="K93" s="16" t="str">
        <f aca="true">IF($H93="","",IF($H93&lt;TODAY()-90,"Lapsed",IF($H93&lt;TODAY(),"Overdue",IF($H93&lt;=TODAY()+30,"Due soon","Active"))))</f>
        <v/>
      </c>
      <c r="L93" s="13"/>
    </row>
    <row r="94" customFormat="false" ht="15" hidden="false" customHeight="false" outlineLevel="0" collapsed="false">
      <c r="A94" s="13"/>
      <c r="B94" s="13"/>
      <c r="C94" s="13"/>
      <c r="D94" s="13"/>
      <c r="E94" s="13"/>
      <c r="F94" s="13"/>
      <c r="G94" s="14"/>
      <c r="H94" s="14"/>
      <c r="I94" s="15"/>
      <c r="J94" s="14"/>
      <c r="K94" s="16" t="str">
        <f aca="true">IF($H94="","",IF($H94&lt;TODAY()-90,"Lapsed",IF($H94&lt;TODAY(),"Overdue",IF($H94&lt;=TODAY()+30,"Due soon","Active"))))</f>
        <v/>
      </c>
      <c r="L94" s="13"/>
    </row>
    <row r="95" customFormat="false" ht="15" hidden="false" customHeight="false" outlineLevel="0" collapsed="false">
      <c r="A95" s="13"/>
      <c r="B95" s="13"/>
      <c r="C95" s="13"/>
      <c r="D95" s="13"/>
      <c r="E95" s="13"/>
      <c r="F95" s="13"/>
      <c r="G95" s="14"/>
      <c r="H95" s="14"/>
      <c r="I95" s="15"/>
      <c r="J95" s="14"/>
      <c r="K95" s="16" t="str">
        <f aca="true">IF($H95="","",IF($H95&lt;TODAY()-90,"Lapsed",IF($H95&lt;TODAY(),"Overdue",IF($H95&lt;=TODAY()+30,"Due soon","Active"))))</f>
        <v/>
      </c>
      <c r="L95" s="13"/>
    </row>
    <row r="96" customFormat="false" ht="15" hidden="false" customHeight="false" outlineLevel="0" collapsed="false">
      <c r="A96" s="13"/>
      <c r="B96" s="13"/>
      <c r="C96" s="13"/>
      <c r="D96" s="13"/>
      <c r="E96" s="13"/>
      <c r="F96" s="13"/>
      <c r="G96" s="14"/>
      <c r="H96" s="14"/>
      <c r="I96" s="15"/>
      <c r="J96" s="14"/>
      <c r="K96" s="16" t="str">
        <f aca="true">IF($H96="","",IF($H96&lt;TODAY()-90,"Lapsed",IF($H96&lt;TODAY(),"Overdue",IF($H96&lt;=TODAY()+30,"Due soon","Active"))))</f>
        <v/>
      </c>
      <c r="L96" s="13"/>
    </row>
    <row r="97" customFormat="false" ht="15" hidden="false" customHeight="false" outlineLevel="0" collapsed="false">
      <c r="A97" s="13"/>
      <c r="B97" s="13"/>
      <c r="C97" s="13"/>
      <c r="D97" s="13"/>
      <c r="E97" s="13"/>
      <c r="F97" s="13"/>
      <c r="G97" s="14"/>
      <c r="H97" s="14"/>
      <c r="I97" s="15"/>
      <c r="J97" s="14"/>
      <c r="K97" s="16" t="str">
        <f aca="true">IF($H97="","",IF($H97&lt;TODAY()-90,"Lapsed",IF($H97&lt;TODAY(),"Overdue",IF($H97&lt;=TODAY()+30,"Due soon","Active"))))</f>
        <v/>
      </c>
      <c r="L97" s="13"/>
    </row>
    <row r="98" customFormat="false" ht="15" hidden="false" customHeight="false" outlineLevel="0" collapsed="false">
      <c r="A98" s="13"/>
      <c r="B98" s="13"/>
      <c r="C98" s="13"/>
      <c r="D98" s="13"/>
      <c r="E98" s="13"/>
      <c r="F98" s="13"/>
      <c r="G98" s="14"/>
      <c r="H98" s="14"/>
      <c r="I98" s="15"/>
      <c r="J98" s="14"/>
      <c r="K98" s="16" t="str">
        <f aca="true">IF($H98="","",IF($H98&lt;TODAY()-90,"Lapsed",IF($H98&lt;TODAY(),"Overdue",IF($H98&lt;=TODAY()+30,"Due soon","Active"))))</f>
        <v/>
      </c>
      <c r="L98" s="13"/>
    </row>
    <row r="99" customFormat="false" ht="15" hidden="false" customHeight="false" outlineLevel="0" collapsed="false">
      <c r="A99" s="13"/>
      <c r="B99" s="13"/>
      <c r="C99" s="13"/>
      <c r="D99" s="13"/>
      <c r="E99" s="13"/>
      <c r="F99" s="13"/>
      <c r="G99" s="14"/>
      <c r="H99" s="14"/>
      <c r="I99" s="15"/>
      <c r="J99" s="14"/>
      <c r="K99" s="16" t="str">
        <f aca="true">IF($H99="","",IF($H99&lt;TODAY()-90,"Lapsed",IF($H99&lt;TODAY(),"Overdue",IF($H99&lt;=TODAY()+30,"Due soon","Active"))))</f>
        <v/>
      </c>
      <c r="L99" s="13"/>
    </row>
    <row r="100" customFormat="false" ht="15" hidden="false" customHeight="false" outlineLevel="0" collapsed="false">
      <c r="A100" s="13"/>
      <c r="B100" s="13"/>
      <c r="C100" s="13"/>
      <c r="D100" s="13"/>
      <c r="E100" s="13"/>
      <c r="F100" s="13"/>
      <c r="G100" s="14"/>
      <c r="H100" s="14"/>
      <c r="I100" s="15"/>
      <c r="J100" s="14"/>
      <c r="K100" s="16" t="str">
        <f aca="true">IF($H100="","",IF($H100&lt;TODAY()-90,"Lapsed",IF($H100&lt;TODAY(),"Overdue",IF($H100&lt;=TODAY()+30,"Due soon","Active"))))</f>
        <v/>
      </c>
      <c r="L100" s="13"/>
    </row>
    <row r="101" customFormat="false" ht="15" hidden="false" customHeight="false" outlineLevel="0" collapsed="false">
      <c r="A101" s="13"/>
      <c r="B101" s="13"/>
      <c r="C101" s="13"/>
      <c r="D101" s="13"/>
      <c r="E101" s="13"/>
      <c r="F101" s="13"/>
      <c r="G101" s="14"/>
      <c r="H101" s="14"/>
      <c r="I101" s="15"/>
      <c r="J101" s="14"/>
      <c r="K101" s="16" t="str">
        <f aca="true">IF($H101="","",IF($H101&lt;TODAY()-90,"Lapsed",IF($H101&lt;TODAY(),"Overdue",IF($H101&lt;=TODAY()+30,"Due soon","Active"))))</f>
        <v/>
      </c>
      <c r="L101" s="13"/>
    </row>
    <row r="102" customFormat="false" ht="15" hidden="false" customHeight="false" outlineLevel="0" collapsed="false">
      <c r="A102" s="13"/>
      <c r="B102" s="13"/>
      <c r="C102" s="13"/>
      <c r="D102" s="13"/>
      <c r="E102" s="13"/>
      <c r="F102" s="13"/>
      <c r="G102" s="14"/>
      <c r="H102" s="14"/>
      <c r="I102" s="15"/>
      <c r="J102" s="14"/>
      <c r="K102" s="16" t="str">
        <f aca="true">IF($H102="","",IF($H102&lt;TODAY()-90,"Lapsed",IF($H102&lt;TODAY(),"Overdue",IF($H102&lt;=TODAY()+30,"Due soon","Active"))))</f>
        <v/>
      </c>
      <c r="L102" s="13"/>
    </row>
    <row r="103" customFormat="false" ht="15" hidden="false" customHeight="false" outlineLevel="0" collapsed="false">
      <c r="A103" s="13"/>
      <c r="B103" s="13"/>
      <c r="C103" s="13"/>
      <c r="D103" s="13"/>
      <c r="E103" s="13"/>
      <c r="F103" s="13"/>
      <c r="G103" s="14"/>
      <c r="H103" s="14"/>
      <c r="I103" s="15"/>
      <c r="J103" s="14"/>
      <c r="K103" s="16" t="str">
        <f aca="true">IF($H103="","",IF($H103&lt;TODAY()-90,"Lapsed",IF($H103&lt;TODAY(),"Overdue",IF($H103&lt;=TODAY()+30,"Due soon","Active"))))</f>
        <v/>
      </c>
      <c r="L103" s="13"/>
    </row>
    <row r="104" customFormat="false" ht="15" hidden="false" customHeight="false" outlineLevel="0" collapsed="false">
      <c r="A104" s="13"/>
      <c r="B104" s="13"/>
      <c r="C104" s="13"/>
      <c r="D104" s="13"/>
      <c r="E104" s="13"/>
      <c r="F104" s="13"/>
      <c r="G104" s="14"/>
      <c r="H104" s="14"/>
      <c r="I104" s="15"/>
      <c r="J104" s="14"/>
      <c r="K104" s="16" t="str">
        <f aca="true">IF($H104="","",IF($H104&lt;TODAY()-90,"Lapsed",IF($H104&lt;TODAY(),"Overdue",IF($H104&lt;=TODAY()+30,"Due soon","Active"))))</f>
        <v/>
      </c>
      <c r="L104" s="13"/>
    </row>
    <row r="105" customFormat="false" ht="15" hidden="false" customHeight="false" outlineLevel="0" collapsed="false">
      <c r="A105" s="13"/>
      <c r="B105" s="13"/>
      <c r="C105" s="13"/>
      <c r="D105" s="13"/>
      <c r="E105" s="13"/>
      <c r="F105" s="13"/>
      <c r="G105" s="14"/>
      <c r="H105" s="14"/>
      <c r="I105" s="15"/>
      <c r="J105" s="14"/>
      <c r="K105" s="16" t="str">
        <f aca="true">IF($H105="","",IF($H105&lt;TODAY()-90,"Lapsed",IF($H105&lt;TODAY(),"Overdue",IF($H105&lt;=TODAY()+30,"Due soon","Active"))))</f>
        <v/>
      </c>
      <c r="L105" s="13"/>
    </row>
    <row r="106" customFormat="false" ht="15" hidden="false" customHeight="false" outlineLevel="0" collapsed="false">
      <c r="A106" s="13"/>
      <c r="B106" s="13"/>
      <c r="C106" s="13"/>
      <c r="D106" s="13"/>
      <c r="E106" s="13"/>
      <c r="F106" s="13"/>
      <c r="G106" s="14"/>
      <c r="H106" s="14"/>
      <c r="I106" s="15"/>
      <c r="J106" s="14"/>
      <c r="K106" s="16" t="str">
        <f aca="true">IF($H106="","",IF($H106&lt;TODAY()-90,"Lapsed",IF($H106&lt;TODAY(),"Overdue",IF($H106&lt;=TODAY()+30,"Due soon","Active"))))</f>
        <v/>
      </c>
      <c r="L106" s="13"/>
    </row>
    <row r="107" customFormat="false" ht="15" hidden="false" customHeight="false" outlineLevel="0" collapsed="false">
      <c r="A107" s="13"/>
      <c r="B107" s="13"/>
      <c r="C107" s="13"/>
      <c r="D107" s="13"/>
      <c r="E107" s="13"/>
      <c r="F107" s="13"/>
      <c r="G107" s="14"/>
      <c r="H107" s="14"/>
      <c r="I107" s="15"/>
      <c r="J107" s="14"/>
      <c r="K107" s="16" t="str">
        <f aca="true">IF($H107="","",IF($H107&lt;TODAY()-90,"Lapsed",IF($H107&lt;TODAY(),"Overdue",IF($H107&lt;=TODAY()+30,"Due soon","Active"))))</f>
        <v/>
      </c>
      <c r="L107" s="13"/>
    </row>
    <row r="108" customFormat="false" ht="15" hidden="false" customHeight="false" outlineLevel="0" collapsed="false">
      <c r="A108" s="13"/>
      <c r="B108" s="13"/>
      <c r="C108" s="13"/>
      <c r="D108" s="13"/>
      <c r="E108" s="13"/>
      <c r="F108" s="13"/>
      <c r="G108" s="14"/>
      <c r="H108" s="14"/>
      <c r="I108" s="15"/>
      <c r="J108" s="14"/>
      <c r="K108" s="16" t="str">
        <f aca="true">IF($H108="","",IF($H108&lt;TODAY()-90,"Lapsed",IF($H108&lt;TODAY(),"Overdue",IF($H108&lt;=TODAY()+30,"Due soon","Active"))))</f>
        <v/>
      </c>
      <c r="L108" s="13"/>
    </row>
    <row r="109" customFormat="false" ht="15" hidden="false" customHeight="false" outlineLevel="0" collapsed="false">
      <c r="A109" s="13"/>
      <c r="B109" s="13"/>
      <c r="C109" s="13"/>
      <c r="D109" s="13"/>
      <c r="E109" s="13"/>
      <c r="F109" s="13"/>
      <c r="G109" s="14"/>
      <c r="H109" s="14"/>
      <c r="I109" s="15"/>
      <c r="J109" s="14"/>
      <c r="K109" s="16" t="str">
        <f aca="true">IF($H109="","",IF($H109&lt;TODAY()-90,"Lapsed",IF($H109&lt;TODAY(),"Overdue",IF($H109&lt;=TODAY()+30,"Due soon","Active"))))</f>
        <v/>
      </c>
      <c r="L109" s="13"/>
    </row>
    <row r="110" customFormat="false" ht="15" hidden="false" customHeight="false" outlineLevel="0" collapsed="false">
      <c r="A110" s="13"/>
      <c r="B110" s="13"/>
      <c r="C110" s="13"/>
      <c r="D110" s="13"/>
      <c r="E110" s="13"/>
      <c r="F110" s="13"/>
      <c r="G110" s="14"/>
      <c r="H110" s="14"/>
      <c r="I110" s="15"/>
      <c r="J110" s="14"/>
      <c r="K110" s="16" t="str">
        <f aca="true">IF($H110="","",IF($H110&lt;TODAY()-90,"Lapsed",IF($H110&lt;TODAY(),"Overdue",IF($H110&lt;=TODAY()+30,"Due soon","Active"))))</f>
        <v/>
      </c>
      <c r="L110" s="13"/>
    </row>
    <row r="111" customFormat="false" ht="15" hidden="false" customHeight="false" outlineLevel="0" collapsed="false">
      <c r="A111" s="13"/>
      <c r="B111" s="13"/>
      <c r="C111" s="13"/>
      <c r="D111" s="13"/>
      <c r="E111" s="13"/>
      <c r="F111" s="13"/>
      <c r="G111" s="14"/>
      <c r="H111" s="14"/>
      <c r="I111" s="15"/>
      <c r="J111" s="14"/>
      <c r="K111" s="16" t="str">
        <f aca="true">IF($H111="","",IF($H111&lt;TODAY()-90,"Lapsed",IF($H111&lt;TODAY(),"Overdue",IF($H111&lt;=TODAY()+30,"Due soon","Active"))))</f>
        <v/>
      </c>
      <c r="L111" s="13"/>
    </row>
    <row r="112" customFormat="false" ht="15" hidden="false" customHeight="false" outlineLevel="0" collapsed="false">
      <c r="A112" s="13"/>
      <c r="B112" s="13"/>
      <c r="C112" s="13"/>
      <c r="D112" s="13"/>
      <c r="E112" s="13"/>
      <c r="F112" s="13"/>
      <c r="G112" s="14"/>
      <c r="H112" s="14"/>
      <c r="I112" s="15"/>
      <c r="J112" s="14"/>
      <c r="K112" s="16" t="str">
        <f aca="true">IF($H112="","",IF($H112&lt;TODAY()-90,"Lapsed",IF($H112&lt;TODAY(),"Overdue",IF($H112&lt;=TODAY()+30,"Due soon","Active"))))</f>
        <v/>
      </c>
      <c r="L112" s="13"/>
    </row>
    <row r="113" customFormat="false" ht="15" hidden="false" customHeight="false" outlineLevel="0" collapsed="false">
      <c r="A113" s="13"/>
      <c r="B113" s="13"/>
      <c r="C113" s="13"/>
      <c r="D113" s="13"/>
      <c r="E113" s="13"/>
      <c r="F113" s="13"/>
      <c r="G113" s="14"/>
      <c r="H113" s="14"/>
      <c r="I113" s="15"/>
      <c r="J113" s="14"/>
      <c r="K113" s="16" t="str">
        <f aca="true">IF($H113="","",IF($H113&lt;TODAY()-90,"Lapsed",IF($H113&lt;TODAY(),"Overdue",IF($H113&lt;=TODAY()+30,"Due soon","Active"))))</f>
        <v/>
      </c>
      <c r="L113" s="13"/>
    </row>
    <row r="114" customFormat="false" ht="15" hidden="false" customHeight="false" outlineLevel="0" collapsed="false">
      <c r="A114" s="13"/>
      <c r="B114" s="13"/>
      <c r="C114" s="13"/>
      <c r="D114" s="13"/>
      <c r="E114" s="13"/>
      <c r="F114" s="13"/>
      <c r="G114" s="14"/>
      <c r="H114" s="14"/>
      <c r="I114" s="15"/>
      <c r="J114" s="14"/>
      <c r="K114" s="16" t="str">
        <f aca="true">IF($H114="","",IF($H114&lt;TODAY()-90,"Lapsed",IF($H114&lt;TODAY(),"Overdue",IF($H114&lt;=TODAY()+30,"Due soon","Active"))))</f>
        <v/>
      </c>
      <c r="L114" s="13"/>
    </row>
    <row r="115" customFormat="false" ht="15" hidden="false" customHeight="false" outlineLevel="0" collapsed="false">
      <c r="A115" s="13"/>
      <c r="B115" s="13"/>
      <c r="C115" s="13"/>
      <c r="D115" s="13"/>
      <c r="E115" s="13"/>
      <c r="F115" s="13"/>
      <c r="G115" s="14"/>
      <c r="H115" s="14"/>
      <c r="I115" s="15"/>
      <c r="J115" s="14"/>
      <c r="K115" s="16" t="str">
        <f aca="true">IF($H115="","",IF($H115&lt;TODAY()-90,"Lapsed",IF($H115&lt;TODAY(),"Overdue",IF($H115&lt;=TODAY()+30,"Due soon","Active"))))</f>
        <v/>
      </c>
      <c r="L115" s="13"/>
    </row>
    <row r="116" customFormat="false" ht="15" hidden="false" customHeight="false" outlineLevel="0" collapsed="false">
      <c r="A116" s="13"/>
      <c r="B116" s="13"/>
      <c r="C116" s="13"/>
      <c r="D116" s="13"/>
      <c r="E116" s="13"/>
      <c r="F116" s="13"/>
      <c r="G116" s="14"/>
      <c r="H116" s="14"/>
      <c r="I116" s="15"/>
      <c r="J116" s="14"/>
      <c r="K116" s="16" t="str">
        <f aca="true">IF($H116="","",IF($H116&lt;TODAY()-90,"Lapsed",IF($H116&lt;TODAY(),"Overdue",IF($H116&lt;=TODAY()+30,"Due soon","Active"))))</f>
        <v/>
      </c>
      <c r="L116" s="13"/>
    </row>
    <row r="117" customFormat="false" ht="15" hidden="false" customHeight="false" outlineLevel="0" collapsed="false">
      <c r="A117" s="13"/>
      <c r="B117" s="13"/>
      <c r="C117" s="13"/>
      <c r="D117" s="13"/>
      <c r="E117" s="13"/>
      <c r="F117" s="13"/>
      <c r="G117" s="14"/>
      <c r="H117" s="14"/>
      <c r="I117" s="15"/>
      <c r="J117" s="14"/>
      <c r="K117" s="16" t="str">
        <f aca="true">IF($H117="","",IF($H117&lt;TODAY()-90,"Lapsed",IF($H117&lt;TODAY(),"Overdue",IF($H117&lt;=TODAY()+30,"Due soon","Active"))))</f>
        <v/>
      </c>
      <c r="L117" s="13"/>
    </row>
    <row r="118" customFormat="false" ht="15" hidden="false" customHeight="false" outlineLevel="0" collapsed="false">
      <c r="A118" s="13"/>
      <c r="B118" s="13"/>
      <c r="C118" s="13"/>
      <c r="D118" s="13"/>
      <c r="E118" s="13"/>
      <c r="F118" s="13"/>
      <c r="G118" s="14"/>
      <c r="H118" s="14"/>
      <c r="I118" s="15"/>
      <c r="J118" s="14"/>
      <c r="K118" s="16" t="str">
        <f aca="true">IF($H118="","",IF($H118&lt;TODAY()-90,"Lapsed",IF($H118&lt;TODAY(),"Overdue",IF($H118&lt;=TODAY()+30,"Due soon","Active"))))</f>
        <v/>
      </c>
      <c r="L118" s="13"/>
    </row>
    <row r="119" customFormat="false" ht="15" hidden="false" customHeight="false" outlineLevel="0" collapsed="false">
      <c r="A119" s="13"/>
      <c r="B119" s="13"/>
      <c r="C119" s="13"/>
      <c r="D119" s="13"/>
      <c r="E119" s="13"/>
      <c r="F119" s="13"/>
      <c r="G119" s="14"/>
      <c r="H119" s="14"/>
      <c r="I119" s="15"/>
      <c r="J119" s="14"/>
      <c r="K119" s="16" t="str">
        <f aca="true">IF($H119="","",IF($H119&lt;TODAY()-90,"Lapsed",IF($H119&lt;TODAY(),"Overdue",IF($H119&lt;=TODAY()+30,"Due soon","Active"))))</f>
        <v/>
      </c>
      <c r="L119" s="13"/>
    </row>
    <row r="120" customFormat="false" ht="15" hidden="false" customHeight="false" outlineLevel="0" collapsed="false">
      <c r="A120" s="13"/>
      <c r="B120" s="13"/>
      <c r="C120" s="13"/>
      <c r="D120" s="13"/>
      <c r="E120" s="13"/>
      <c r="F120" s="13"/>
      <c r="G120" s="14"/>
      <c r="H120" s="14"/>
      <c r="I120" s="15"/>
      <c r="J120" s="14"/>
      <c r="K120" s="16" t="str">
        <f aca="true">IF($H120="","",IF($H120&lt;TODAY()-90,"Lapsed",IF($H120&lt;TODAY(),"Overdue",IF($H120&lt;=TODAY()+30,"Due soon","Active"))))</f>
        <v/>
      </c>
      <c r="L120" s="13"/>
    </row>
    <row r="121" customFormat="false" ht="15" hidden="false" customHeight="false" outlineLevel="0" collapsed="false">
      <c r="A121" s="13"/>
      <c r="B121" s="13"/>
      <c r="C121" s="13"/>
      <c r="D121" s="13"/>
      <c r="E121" s="13"/>
      <c r="F121" s="13"/>
      <c r="G121" s="14"/>
      <c r="H121" s="14"/>
      <c r="I121" s="15"/>
      <c r="J121" s="14"/>
      <c r="K121" s="16" t="str">
        <f aca="true">IF($H121="","",IF($H121&lt;TODAY()-90,"Lapsed",IF($H121&lt;TODAY(),"Overdue",IF($H121&lt;=TODAY()+30,"Due soon","Active"))))</f>
        <v/>
      </c>
      <c r="L121" s="13"/>
    </row>
    <row r="122" customFormat="false" ht="15" hidden="false" customHeight="false" outlineLevel="0" collapsed="false">
      <c r="A122" s="13"/>
      <c r="B122" s="13"/>
      <c r="C122" s="13"/>
      <c r="D122" s="13"/>
      <c r="E122" s="13"/>
      <c r="F122" s="13"/>
      <c r="G122" s="14"/>
      <c r="H122" s="14"/>
      <c r="I122" s="15"/>
      <c r="J122" s="14"/>
      <c r="K122" s="16" t="str">
        <f aca="true">IF($H122="","",IF($H122&lt;TODAY()-90,"Lapsed",IF($H122&lt;TODAY(),"Overdue",IF($H122&lt;=TODAY()+30,"Due soon","Active"))))</f>
        <v/>
      </c>
      <c r="L122" s="13"/>
    </row>
    <row r="123" customFormat="false" ht="15" hidden="false" customHeight="false" outlineLevel="0" collapsed="false">
      <c r="A123" s="13"/>
      <c r="B123" s="13"/>
      <c r="C123" s="13"/>
      <c r="D123" s="13"/>
      <c r="E123" s="13"/>
      <c r="F123" s="13"/>
      <c r="G123" s="14"/>
      <c r="H123" s="14"/>
      <c r="I123" s="15"/>
      <c r="J123" s="14"/>
      <c r="K123" s="16" t="str">
        <f aca="true">IF($H123="","",IF($H123&lt;TODAY()-90,"Lapsed",IF($H123&lt;TODAY(),"Overdue",IF($H123&lt;=TODAY()+30,"Due soon","Active"))))</f>
        <v/>
      </c>
      <c r="L123" s="13"/>
    </row>
    <row r="124" customFormat="false" ht="15" hidden="false" customHeight="false" outlineLevel="0" collapsed="false">
      <c r="A124" s="13"/>
      <c r="B124" s="13"/>
      <c r="C124" s="13"/>
      <c r="D124" s="13"/>
      <c r="E124" s="13"/>
      <c r="F124" s="13"/>
      <c r="G124" s="14"/>
      <c r="H124" s="14"/>
      <c r="I124" s="15"/>
      <c r="J124" s="14"/>
      <c r="K124" s="16" t="str">
        <f aca="true">IF($H124="","",IF($H124&lt;TODAY()-90,"Lapsed",IF($H124&lt;TODAY(),"Overdue",IF($H124&lt;=TODAY()+30,"Due soon","Active"))))</f>
        <v/>
      </c>
      <c r="L124" s="13"/>
    </row>
    <row r="125" customFormat="false" ht="15" hidden="false" customHeight="false" outlineLevel="0" collapsed="false">
      <c r="A125" s="13"/>
      <c r="B125" s="13"/>
      <c r="C125" s="13"/>
      <c r="D125" s="13"/>
      <c r="E125" s="13"/>
      <c r="F125" s="13"/>
      <c r="G125" s="14"/>
      <c r="H125" s="14"/>
      <c r="I125" s="15"/>
      <c r="J125" s="14"/>
      <c r="K125" s="16" t="str">
        <f aca="true">IF($H125="","",IF($H125&lt;TODAY()-90,"Lapsed",IF($H125&lt;TODAY(),"Overdue",IF($H125&lt;=TODAY()+30,"Due soon","Active"))))</f>
        <v/>
      </c>
      <c r="L125" s="13"/>
    </row>
    <row r="126" customFormat="false" ht="15" hidden="false" customHeight="false" outlineLevel="0" collapsed="false">
      <c r="A126" s="13"/>
      <c r="B126" s="13"/>
      <c r="C126" s="13"/>
      <c r="D126" s="13"/>
      <c r="E126" s="13"/>
      <c r="F126" s="13"/>
      <c r="G126" s="14"/>
      <c r="H126" s="14"/>
      <c r="I126" s="15"/>
      <c r="J126" s="14"/>
      <c r="K126" s="16" t="str">
        <f aca="true">IF($H126="","",IF($H126&lt;TODAY()-90,"Lapsed",IF($H126&lt;TODAY(),"Overdue",IF($H126&lt;=TODAY()+30,"Due soon","Active"))))</f>
        <v/>
      </c>
      <c r="L126" s="13"/>
    </row>
    <row r="127" customFormat="false" ht="15" hidden="false" customHeight="false" outlineLevel="0" collapsed="false">
      <c r="A127" s="13"/>
      <c r="B127" s="13"/>
      <c r="C127" s="13"/>
      <c r="D127" s="13"/>
      <c r="E127" s="13"/>
      <c r="F127" s="13"/>
      <c r="G127" s="14"/>
      <c r="H127" s="14"/>
      <c r="I127" s="15"/>
      <c r="J127" s="14"/>
      <c r="K127" s="16" t="str">
        <f aca="true">IF($H127="","",IF($H127&lt;TODAY()-90,"Lapsed",IF($H127&lt;TODAY(),"Overdue",IF($H127&lt;=TODAY()+30,"Due soon","Active"))))</f>
        <v/>
      </c>
      <c r="L127" s="13"/>
    </row>
    <row r="128" customFormat="false" ht="15" hidden="false" customHeight="false" outlineLevel="0" collapsed="false">
      <c r="A128" s="13"/>
      <c r="B128" s="13"/>
      <c r="C128" s="13"/>
      <c r="D128" s="13"/>
      <c r="E128" s="13"/>
      <c r="F128" s="13"/>
      <c r="G128" s="14"/>
      <c r="H128" s="14"/>
      <c r="I128" s="15"/>
      <c r="J128" s="14"/>
      <c r="K128" s="16" t="str">
        <f aca="true">IF($H128="","",IF($H128&lt;TODAY()-90,"Lapsed",IF($H128&lt;TODAY(),"Overdue",IF($H128&lt;=TODAY()+30,"Due soon","Active"))))</f>
        <v/>
      </c>
      <c r="L128" s="13"/>
    </row>
    <row r="129" customFormat="false" ht="15" hidden="false" customHeight="false" outlineLevel="0" collapsed="false">
      <c r="A129" s="13"/>
      <c r="B129" s="13"/>
      <c r="C129" s="13"/>
      <c r="D129" s="13"/>
      <c r="E129" s="13"/>
      <c r="F129" s="13"/>
      <c r="G129" s="14"/>
      <c r="H129" s="14"/>
      <c r="I129" s="15"/>
      <c r="J129" s="14"/>
      <c r="K129" s="16" t="str">
        <f aca="true">IF($H129="","",IF($H129&lt;TODAY()-90,"Lapsed",IF($H129&lt;TODAY(),"Overdue",IF($H129&lt;=TODAY()+30,"Due soon","Active"))))</f>
        <v/>
      </c>
      <c r="L129" s="13"/>
    </row>
    <row r="130" customFormat="false" ht="15" hidden="false" customHeight="false" outlineLevel="0" collapsed="false">
      <c r="A130" s="13"/>
      <c r="B130" s="13"/>
      <c r="C130" s="13"/>
      <c r="D130" s="13"/>
      <c r="E130" s="13"/>
      <c r="F130" s="13"/>
      <c r="G130" s="14"/>
      <c r="H130" s="14"/>
      <c r="I130" s="15"/>
      <c r="J130" s="14"/>
      <c r="K130" s="16" t="str">
        <f aca="true">IF($H130="","",IF($H130&lt;TODAY()-90,"Lapsed",IF($H130&lt;TODAY(),"Overdue",IF($H130&lt;=TODAY()+30,"Due soon","Active"))))</f>
        <v/>
      </c>
      <c r="L130" s="13"/>
    </row>
    <row r="131" customFormat="false" ht="15" hidden="false" customHeight="false" outlineLevel="0" collapsed="false">
      <c r="A131" s="13"/>
      <c r="B131" s="13"/>
      <c r="C131" s="13"/>
      <c r="D131" s="13"/>
      <c r="E131" s="13"/>
      <c r="F131" s="13"/>
      <c r="G131" s="14"/>
      <c r="H131" s="14"/>
      <c r="I131" s="15"/>
      <c r="J131" s="14"/>
      <c r="K131" s="16" t="str">
        <f aca="true">IF($H131="","",IF($H131&lt;TODAY()-90,"Lapsed",IF($H131&lt;TODAY(),"Overdue",IF($H131&lt;=TODAY()+30,"Due soon","Active"))))</f>
        <v/>
      </c>
      <c r="L131" s="13"/>
    </row>
    <row r="132" customFormat="false" ht="15" hidden="false" customHeight="false" outlineLevel="0" collapsed="false">
      <c r="A132" s="13"/>
      <c r="B132" s="13"/>
      <c r="C132" s="13"/>
      <c r="D132" s="13"/>
      <c r="E132" s="13"/>
      <c r="F132" s="13"/>
      <c r="G132" s="14"/>
      <c r="H132" s="14"/>
      <c r="I132" s="15"/>
      <c r="J132" s="14"/>
      <c r="K132" s="16" t="str">
        <f aca="true">IF($H132="","",IF($H132&lt;TODAY()-90,"Lapsed",IF($H132&lt;TODAY(),"Overdue",IF($H132&lt;=TODAY()+30,"Due soon","Active"))))</f>
        <v/>
      </c>
      <c r="L132" s="13"/>
    </row>
    <row r="133" customFormat="false" ht="15" hidden="false" customHeight="false" outlineLevel="0" collapsed="false">
      <c r="A133" s="13"/>
      <c r="B133" s="13"/>
      <c r="C133" s="13"/>
      <c r="D133" s="13"/>
      <c r="E133" s="13"/>
      <c r="F133" s="13"/>
      <c r="G133" s="14"/>
      <c r="H133" s="14"/>
      <c r="I133" s="15"/>
      <c r="J133" s="14"/>
      <c r="K133" s="16" t="str">
        <f aca="true">IF($H133="","",IF($H133&lt;TODAY()-90,"Lapsed",IF($H133&lt;TODAY(),"Overdue",IF($H133&lt;=TODAY()+30,"Due soon","Active"))))</f>
        <v/>
      </c>
      <c r="L133" s="13"/>
    </row>
    <row r="134" customFormat="false" ht="15" hidden="false" customHeight="false" outlineLevel="0" collapsed="false">
      <c r="A134" s="13"/>
      <c r="B134" s="13"/>
      <c r="C134" s="13"/>
      <c r="D134" s="13"/>
      <c r="E134" s="13"/>
      <c r="F134" s="13"/>
      <c r="G134" s="14"/>
      <c r="H134" s="14"/>
      <c r="I134" s="15"/>
      <c r="J134" s="14"/>
      <c r="K134" s="16" t="str">
        <f aca="true">IF($H134="","",IF($H134&lt;TODAY()-90,"Lapsed",IF($H134&lt;TODAY(),"Overdue",IF($H134&lt;=TODAY()+30,"Due soon","Active"))))</f>
        <v/>
      </c>
      <c r="L134" s="13"/>
    </row>
    <row r="135" customFormat="false" ht="15" hidden="false" customHeight="false" outlineLevel="0" collapsed="false">
      <c r="A135" s="13"/>
      <c r="B135" s="13"/>
      <c r="C135" s="13"/>
      <c r="D135" s="13"/>
      <c r="E135" s="13"/>
      <c r="F135" s="13"/>
      <c r="G135" s="14"/>
      <c r="H135" s="14"/>
      <c r="I135" s="15"/>
      <c r="J135" s="14"/>
      <c r="K135" s="16" t="str">
        <f aca="true">IF($H135="","",IF($H135&lt;TODAY()-90,"Lapsed",IF($H135&lt;TODAY(),"Overdue",IF($H135&lt;=TODAY()+30,"Due soon","Active"))))</f>
        <v/>
      </c>
      <c r="L135" s="13"/>
    </row>
    <row r="136" customFormat="false" ht="15" hidden="false" customHeight="false" outlineLevel="0" collapsed="false">
      <c r="A136" s="13"/>
      <c r="B136" s="13"/>
      <c r="C136" s="13"/>
      <c r="D136" s="13"/>
      <c r="E136" s="13"/>
      <c r="F136" s="13"/>
      <c r="G136" s="14"/>
      <c r="H136" s="14"/>
      <c r="I136" s="15"/>
      <c r="J136" s="14"/>
      <c r="K136" s="16" t="str">
        <f aca="true">IF($H136="","",IF($H136&lt;TODAY()-90,"Lapsed",IF($H136&lt;TODAY(),"Overdue",IF($H136&lt;=TODAY()+30,"Due soon","Active"))))</f>
        <v/>
      </c>
      <c r="L136" s="13"/>
    </row>
    <row r="137" customFormat="false" ht="15" hidden="false" customHeight="false" outlineLevel="0" collapsed="false">
      <c r="A137" s="13"/>
      <c r="B137" s="13"/>
      <c r="C137" s="13"/>
      <c r="D137" s="13"/>
      <c r="E137" s="13"/>
      <c r="F137" s="13"/>
      <c r="G137" s="14"/>
      <c r="H137" s="14"/>
      <c r="I137" s="15"/>
      <c r="J137" s="14"/>
      <c r="K137" s="16" t="str">
        <f aca="true">IF($H137="","",IF($H137&lt;TODAY()-90,"Lapsed",IF($H137&lt;TODAY(),"Overdue",IF($H137&lt;=TODAY()+30,"Due soon","Active"))))</f>
        <v/>
      </c>
      <c r="L137" s="13"/>
    </row>
    <row r="138" customFormat="false" ht="15" hidden="false" customHeight="false" outlineLevel="0" collapsed="false">
      <c r="A138" s="13"/>
      <c r="B138" s="13"/>
      <c r="C138" s="13"/>
      <c r="D138" s="13"/>
      <c r="E138" s="13"/>
      <c r="F138" s="13"/>
      <c r="G138" s="14"/>
      <c r="H138" s="14"/>
      <c r="I138" s="15"/>
      <c r="J138" s="14"/>
      <c r="K138" s="16" t="str">
        <f aca="true">IF($H138="","",IF($H138&lt;TODAY()-90,"Lapsed",IF($H138&lt;TODAY(),"Overdue",IF($H138&lt;=TODAY()+30,"Due soon","Active"))))</f>
        <v/>
      </c>
      <c r="L138" s="13"/>
    </row>
    <row r="139" customFormat="false" ht="15" hidden="false" customHeight="false" outlineLevel="0" collapsed="false">
      <c r="A139" s="13"/>
      <c r="B139" s="13"/>
      <c r="C139" s="13"/>
      <c r="D139" s="13"/>
      <c r="E139" s="13"/>
      <c r="F139" s="13"/>
      <c r="G139" s="14"/>
      <c r="H139" s="14"/>
      <c r="I139" s="15"/>
      <c r="J139" s="14"/>
      <c r="K139" s="16" t="str">
        <f aca="true">IF($H139="","",IF($H139&lt;TODAY()-90,"Lapsed",IF($H139&lt;TODAY(),"Overdue",IF($H139&lt;=TODAY()+30,"Due soon","Active"))))</f>
        <v/>
      </c>
      <c r="L139" s="13"/>
    </row>
    <row r="140" customFormat="false" ht="15" hidden="false" customHeight="false" outlineLevel="0" collapsed="false">
      <c r="A140" s="13"/>
      <c r="B140" s="13"/>
      <c r="C140" s="13"/>
      <c r="D140" s="13"/>
      <c r="E140" s="13"/>
      <c r="F140" s="13"/>
      <c r="G140" s="14"/>
      <c r="H140" s="14"/>
      <c r="I140" s="15"/>
      <c r="J140" s="14"/>
      <c r="K140" s="16" t="str">
        <f aca="true">IF($H140="","",IF($H140&lt;TODAY()-90,"Lapsed",IF($H140&lt;TODAY(),"Overdue",IF($H140&lt;=TODAY()+30,"Due soon","Active"))))</f>
        <v/>
      </c>
      <c r="L140" s="13"/>
    </row>
    <row r="141" customFormat="false" ht="15" hidden="false" customHeight="false" outlineLevel="0" collapsed="false">
      <c r="A141" s="13"/>
      <c r="B141" s="13"/>
      <c r="C141" s="13"/>
      <c r="D141" s="13"/>
      <c r="E141" s="13"/>
      <c r="F141" s="13"/>
      <c r="G141" s="14"/>
      <c r="H141" s="14"/>
      <c r="I141" s="15"/>
      <c r="J141" s="14"/>
      <c r="K141" s="16" t="str">
        <f aca="true">IF($H141="","",IF($H141&lt;TODAY()-90,"Lapsed",IF($H141&lt;TODAY(),"Overdue",IF($H141&lt;=TODAY()+30,"Due soon","Active"))))</f>
        <v/>
      </c>
      <c r="L141" s="13"/>
    </row>
    <row r="142" customFormat="false" ht="15" hidden="false" customHeight="false" outlineLevel="0" collapsed="false">
      <c r="A142" s="13"/>
      <c r="B142" s="13"/>
      <c r="C142" s="13"/>
      <c r="D142" s="13"/>
      <c r="E142" s="13"/>
      <c r="F142" s="13"/>
      <c r="G142" s="14"/>
      <c r="H142" s="14"/>
      <c r="I142" s="15"/>
      <c r="J142" s="14"/>
      <c r="K142" s="16" t="str">
        <f aca="true">IF($H142="","",IF($H142&lt;TODAY()-90,"Lapsed",IF($H142&lt;TODAY(),"Overdue",IF($H142&lt;=TODAY()+30,"Due soon","Active"))))</f>
        <v/>
      </c>
      <c r="L142" s="13"/>
    </row>
    <row r="143" customFormat="false" ht="15" hidden="false" customHeight="false" outlineLevel="0" collapsed="false">
      <c r="A143" s="13"/>
      <c r="B143" s="13"/>
      <c r="C143" s="13"/>
      <c r="D143" s="13"/>
      <c r="E143" s="13"/>
      <c r="F143" s="13"/>
      <c r="G143" s="14"/>
      <c r="H143" s="14"/>
      <c r="I143" s="15"/>
      <c r="J143" s="14"/>
      <c r="K143" s="16" t="str">
        <f aca="true">IF($H143="","",IF($H143&lt;TODAY()-90,"Lapsed",IF($H143&lt;TODAY(),"Overdue",IF($H143&lt;=TODAY()+30,"Due soon","Active"))))</f>
        <v/>
      </c>
      <c r="L143" s="13"/>
    </row>
    <row r="144" customFormat="false" ht="15" hidden="false" customHeight="false" outlineLevel="0" collapsed="false">
      <c r="A144" s="13"/>
      <c r="B144" s="13"/>
      <c r="C144" s="13"/>
      <c r="D144" s="13"/>
      <c r="E144" s="13"/>
      <c r="F144" s="13"/>
      <c r="G144" s="14"/>
      <c r="H144" s="14"/>
      <c r="I144" s="15"/>
      <c r="J144" s="14"/>
      <c r="K144" s="16" t="str">
        <f aca="true">IF($H144="","",IF($H144&lt;TODAY()-90,"Lapsed",IF($H144&lt;TODAY(),"Overdue",IF($H144&lt;=TODAY()+30,"Due soon","Active"))))</f>
        <v/>
      </c>
      <c r="L144" s="13"/>
    </row>
    <row r="145" customFormat="false" ht="15" hidden="false" customHeight="false" outlineLevel="0" collapsed="false">
      <c r="A145" s="13"/>
      <c r="B145" s="13"/>
      <c r="C145" s="13"/>
      <c r="D145" s="13"/>
      <c r="E145" s="13"/>
      <c r="F145" s="13"/>
      <c r="G145" s="14"/>
      <c r="H145" s="14"/>
      <c r="I145" s="15"/>
      <c r="J145" s="14"/>
      <c r="K145" s="16" t="str">
        <f aca="true">IF($H145="","",IF($H145&lt;TODAY()-90,"Lapsed",IF($H145&lt;TODAY(),"Overdue",IF($H145&lt;=TODAY()+30,"Due soon","Active"))))</f>
        <v/>
      </c>
      <c r="L145" s="13"/>
    </row>
    <row r="146" customFormat="false" ht="15" hidden="false" customHeight="false" outlineLevel="0" collapsed="false">
      <c r="A146" s="13"/>
      <c r="B146" s="13"/>
      <c r="C146" s="13"/>
      <c r="D146" s="13"/>
      <c r="E146" s="13"/>
      <c r="F146" s="13"/>
      <c r="G146" s="14"/>
      <c r="H146" s="14"/>
      <c r="I146" s="15"/>
      <c r="J146" s="14"/>
      <c r="K146" s="16" t="str">
        <f aca="true">IF($H146="","",IF($H146&lt;TODAY()-90,"Lapsed",IF($H146&lt;TODAY(),"Overdue",IF($H146&lt;=TODAY()+30,"Due soon","Active"))))</f>
        <v/>
      </c>
      <c r="L146" s="13"/>
    </row>
    <row r="147" customFormat="false" ht="15" hidden="false" customHeight="false" outlineLevel="0" collapsed="false">
      <c r="A147" s="13"/>
      <c r="B147" s="13"/>
      <c r="C147" s="13"/>
      <c r="D147" s="13"/>
      <c r="E147" s="13"/>
      <c r="F147" s="13"/>
      <c r="G147" s="14"/>
      <c r="H147" s="14"/>
      <c r="I147" s="15"/>
      <c r="J147" s="14"/>
      <c r="K147" s="16" t="str">
        <f aca="true">IF($H147="","",IF($H147&lt;TODAY()-90,"Lapsed",IF($H147&lt;TODAY(),"Overdue",IF($H147&lt;=TODAY()+30,"Due soon","Active"))))</f>
        <v/>
      </c>
      <c r="L147" s="13"/>
    </row>
    <row r="148" customFormat="false" ht="15" hidden="false" customHeight="false" outlineLevel="0" collapsed="false">
      <c r="A148" s="13"/>
      <c r="B148" s="13"/>
      <c r="C148" s="13"/>
      <c r="D148" s="13"/>
      <c r="E148" s="13"/>
      <c r="F148" s="13"/>
      <c r="G148" s="14"/>
      <c r="H148" s="14"/>
      <c r="I148" s="15"/>
      <c r="J148" s="14"/>
      <c r="K148" s="16" t="str">
        <f aca="true">IF($H148="","",IF($H148&lt;TODAY()-90,"Lapsed",IF($H148&lt;TODAY(),"Overdue",IF($H148&lt;=TODAY()+30,"Due soon","Active"))))</f>
        <v/>
      </c>
      <c r="L148" s="13"/>
    </row>
    <row r="149" customFormat="false" ht="15" hidden="false" customHeight="false" outlineLevel="0" collapsed="false">
      <c r="A149" s="13"/>
      <c r="B149" s="13"/>
      <c r="C149" s="13"/>
      <c r="D149" s="13"/>
      <c r="E149" s="13"/>
      <c r="F149" s="13"/>
      <c r="G149" s="14"/>
      <c r="H149" s="14"/>
      <c r="I149" s="15"/>
      <c r="J149" s="14"/>
      <c r="K149" s="16" t="str">
        <f aca="true">IF($H149="","",IF($H149&lt;TODAY()-90,"Lapsed",IF($H149&lt;TODAY(),"Overdue",IF($H149&lt;=TODAY()+30,"Due soon","Active"))))</f>
        <v/>
      </c>
      <c r="L149" s="13"/>
    </row>
    <row r="150" customFormat="false" ht="15" hidden="false" customHeight="false" outlineLevel="0" collapsed="false">
      <c r="A150" s="13"/>
      <c r="B150" s="13"/>
      <c r="C150" s="13"/>
      <c r="D150" s="13"/>
      <c r="E150" s="13"/>
      <c r="F150" s="13"/>
      <c r="G150" s="14"/>
      <c r="H150" s="14"/>
      <c r="I150" s="15"/>
      <c r="J150" s="14"/>
      <c r="K150" s="16" t="str">
        <f aca="true">IF($H150="","",IF($H150&lt;TODAY()-90,"Lapsed",IF($H150&lt;TODAY(),"Overdue",IF($H150&lt;=TODAY()+30,"Due soon","Active"))))</f>
        <v/>
      </c>
      <c r="L150" s="13"/>
    </row>
    <row r="151" customFormat="false" ht="15" hidden="false" customHeight="false" outlineLevel="0" collapsed="false">
      <c r="A151" s="13"/>
      <c r="B151" s="13"/>
      <c r="C151" s="13"/>
      <c r="D151" s="13"/>
      <c r="E151" s="13"/>
      <c r="F151" s="13"/>
      <c r="G151" s="14"/>
      <c r="H151" s="14"/>
      <c r="I151" s="15"/>
      <c r="J151" s="14"/>
      <c r="K151" s="16" t="str">
        <f aca="true">IF($H151="","",IF($H151&lt;TODAY()-90,"Lapsed",IF($H151&lt;TODAY(),"Overdue",IF($H151&lt;=TODAY()+30,"Due soon","Active"))))</f>
        <v/>
      </c>
      <c r="L151" s="13"/>
    </row>
    <row r="152" customFormat="false" ht="15" hidden="false" customHeight="false" outlineLevel="0" collapsed="false">
      <c r="A152" s="13"/>
      <c r="B152" s="13"/>
      <c r="C152" s="13"/>
      <c r="D152" s="13"/>
      <c r="E152" s="13"/>
      <c r="F152" s="13"/>
      <c r="G152" s="14"/>
      <c r="H152" s="14"/>
      <c r="I152" s="15"/>
      <c r="J152" s="14"/>
      <c r="K152" s="16" t="str">
        <f aca="true">IF($H152="","",IF($H152&lt;TODAY()-90,"Lapsed",IF($H152&lt;TODAY(),"Overdue",IF($H152&lt;=TODAY()+30,"Due soon","Active"))))</f>
        <v/>
      </c>
      <c r="L152" s="13"/>
    </row>
    <row r="153" customFormat="false" ht="15" hidden="false" customHeight="false" outlineLevel="0" collapsed="false">
      <c r="A153" s="13"/>
      <c r="B153" s="13"/>
      <c r="C153" s="13"/>
      <c r="D153" s="13"/>
      <c r="E153" s="13"/>
      <c r="F153" s="13"/>
      <c r="G153" s="14"/>
      <c r="H153" s="14"/>
      <c r="I153" s="15"/>
      <c r="J153" s="14"/>
      <c r="K153" s="16" t="str">
        <f aca="true">IF($H153="","",IF($H153&lt;TODAY()-90,"Lapsed",IF($H153&lt;TODAY(),"Overdue",IF($H153&lt;=TODAY()+30,"Due soon","Active"))))</f>
        <v/>
      </c>
      <c r="L153" s="13"/>
    </row>
    <row r="154" customFormat="false" ht="15" hidden="false" customHeight="false" outlineLevel="0" collapsed="false">
      <c r="A154" s="13"/>
      <c r="B154" s="13"/>
      <c r="C154" s="13"/>
      <c r="D154" s="13"/>
      <c r="E154" s="13"/>
      <c r="F154" s="13"/>
      <c r="G154" s="14"/>
      <c r="H154" s="14"/>
      <c r="I154" s="15"/>
      <c r="J154" s="14"/>
      <c r="K154" s="16" t="str">
        <f aca="true">IF($H154="","",IF($H154&lt;TODAY()-90,"Lapsed",IF($H154&lt;TODAY(),"Overdue",IF($H154&lt;=TODAY()+30,"Due soon","Active"))))</f>
        <v/>
      </c>
      <c r="L154" s="13"/>
    </row>
    <row r="155" customFormat="false" ht="15" hidden="false" customHeight="false" outlineLevel="0" collapsed="false">
      <c r="A155" s="13"/>
      <c r="B155" s="13"/>
      <c r="C155" s="13"/>
      <c r="D155" s="13"/>
      <c r="E155" s="13"/>
      <c r="F155" s="13"/>
      <c r="G155" s="14"/>
      <c r="H155" s="14"/>
      <c r="I155" s="15"/>
      <c r="J155" s="14"/>
      <c r="K155" s="16" t="str">
        <f aca="true">IF($H155="","",IF($H155&lt;TODAY()-90,"Lapsed",IF($H155&lt;TODAY(),"Overdue",IF($H155&lt;=TODAY()+30,"Due soon","Active"))))</f>
        <v/>
      </c>
      <c r="L155" s="13"/>
    </row>
    <row r="156" customFormat="false" ht="15" hidden="false" customHeight="false" outlineLevel="0" collapsed="false">
      <c r="A156" s="13"/>
      <c r="B156" s="13"/>
      <c r="C156" s="13"/>
      <c r="D156" s="13"/>
      <c r="E156" s="13"/>
      <c r="F156" s="13"/>
      <c r="G156" s="14"/>
      <c r="H156" s="14"/>
      <c r="I156" s="15"/>
      <c r="J156" s="14"/>
      <c r="K156" s="16" t="str">
        <f aca="true">IF($H156="","",IF($H156&lt;TODAY()-90,"Lapsed",IF($H156&lt;TODAY(),"Overdue",IF($H156&lt;=TODAY()+30,"Due soon","Active"))))</f>
        <v/>
      </c>
      <c r="L156" s="13"/>
    </row>
    <row r="157" customFormat="false" ht="15" hidden="false" customHeight="false" outlineLevel="0" collapsed="false">
      <c r="A157" s="13"/>
      <c r="B157" s="13"/>
      <c r="C157" s="13"/>
      <c r="D157" s="13"/>
      <c r="E157" s="13"/>
      <c r="F157" s="13"/>
      <c r="G157" s="14"/>
      <c r="H157" s="14"/>
      <c r="I157" s="15"/>
      <c r="J157" s="14"/>
      <c r="K157" s="16" t="str">
        <f aca="true">IF($H157="","",IF($H157&lt;TODAY()-90,"Lapsed",IF($H157&lt;TODAY(),"Overdue",IF($H157&lt;=TODAY()+30,"Due soon","Active"))))</f>
        <v/>
      </c>
      <c r="L157" s="13"/>
    </row>
    <row r="158" customFormat="false" ht="15" hidden="false" customHeight="false" outlineLevel="0" collapsed="false">
      <c r="A158" s="13"/>
      <c r="B158" s="13"/>
      <c r="C158" s="13"/>
      <c r="D158" s="13"/>
      <c r="E158" s="13"/>
      <c r="F158" s="13"/>
      <c r="G158" s="14"/>
      <c r="H158" s="14"/>
      <c r="I158" s="15"/>
      <c r="J158" s="14"/>
      <c r="K158" s="16" t="str">
        <f aca="true">IF($H158="","",IF($H158&lt;TODAY()-90,"Lapsed",IF($H158&lt;TODAY(),"Overdue",IF($H158&lt;=TODAY()+30,"Due soon","Active"))))</f>
        <v/>
      </c>
      <c r="L158" s="13"/>
    </row>
    <row r="159" customFormat="false" ht="15" hidden="false" customHeight="false" outlineLevel="0" collapsed="false">
      <c r="A159" s="13"/>
      <c r="B159" s="13"/>
      <c r="C159" s="13"/>
      <c r="D159" s="13"/>
      <c r="E159" s="13"/>
      <c r="F159" s="13"/>
      <c r="G159" s="14"/>
      <c r="H159" s="14"/>
      <c r="I159" s="15"/>
      <c r="J159" s="14"/>
      <c r="K159" s="16" t="str">
        <f aca="true">IF($H159="","",IF($H159&lt;TODAY()-90,"Lapsed",IF($H159&lt;TODAY(),"Overdue",IF($H159&lt;=TODAY()+30,"Due soon","Active"))))</f>
        <v/>
      </c>
      <c r="L159" s="13"/>
    </row>
    <row r="160" customFormat="false" ht="15" hidden="false" customHeight="false" outlineLevel="0" collapsed="false">
      <c r="A160" s="13"/>
      <c r="B160" s="13"/>
      <c r="C160" s="13"/>
      <c r="D160" s="13"/>
      <c r="E160" s="13"/>
      <c r="F160" s="13"/>
      <c r="G160" s="14"/>
      <c r="H160" s="14"/>
      <c r="I160" s="15"/>
      <c r="J160" s="14"/>
      <c r="K160" s="16" t="str">
        <f aca="true">IF($H160="","",IF($H160&lt;TODAY()-90,"Lapsed",IF($H160&lt;TODAY(),"Overdue",IF($H160&lt;=TODAY()+30,"Due soon","Active"))))</f>
        <v/>
      </c>
      <c r="L160" s="13"/>
    </row>
    <row r="161" customFormat="false" ht="15" hidden="false" customHeight="false" outlineLevel="0" collapsed="false">
      <c r="A161" s="13"/>
      <c r="B161" s="13"/>
      <c r="C161" s="13"/>
      <c r="D161" s="13"/>
      <c r="E161" s="13"/>
      <c r="F161" s="13"/>
      <c r="G161" s="14"/>
      <c r="H161" s="14"/>
      <c r="I161" s="15"/>
      <c r="J161" s="14"/>
      <c r="K161" s="16" t="str">
        <f aca="true">IF($H161="","",IF($H161&lt;TODAY()-90,"Lapsed",IF($H161&lt;TODAY(),"Overdue",IF($H161&lt;=TODAY()+30,"Due soon","Active"))))</f>
        <v/>
      </c>
      <c r="L161" s="13"/>
    </row>
    <row r="162" customFormat="false" ht="15" hidden="false" customHeight="false" outlineLevel="0" collapsed="false">
      <c r="A162" s="13"/>
      <c r="B162" s="13"/>
      <c r="C162" s="13"/>
      <c r="D162" s="13"/>
      <c r="E162" s="13"/>
      <c r="F162" s="13"/>
      <c r="G162" s="14"/>
      <c r="H162" s="14"/>
      <c r="I162" s="15"/>
      <c r="J162" s="14"/>
      <c r="K162" s="16" t="str">
        <f aca="true">IF($H162="","",IF($H162&lt;TODAY()-90,"Lapsed",IF($H162&lt;TODAY(),"Overdue",IF($H162&lt;=TODAY()+30,"Due soon","Active"))))</f>
        <v/>
      </c>
      <c r="L162" s="13"/>
    </row>
    <row r="163" customFormat="false" ht="15" hidden="false" customHeight="false" outlineLevel="0" collapsed="false">
      <c r="A163" s="13"/>
      <c r="B163" s="13"/>
      <c r="C163" s="13"/>
      <c r="D163" s="13"/>
      <c r="E163" s="13"/>
      <c r="F163" s="13"/>
      <c r="G163" s="14"/>
      <c r="H163" s="14"/>
      <c r="I163" s="15"/>
      <c r="J163" s="14"/>
      <c r="K163" s="16" t="str">
        <f aca="true">IF($H163="","",IF($H163&lt;TODAY()-90,"Lapsed",IF($H163&lt;TODAY(),"Overdue",IF($H163&lt;=TODAY()+30,"Due soon","Active"))))</f>
        <v/>
      </c>
      <c r="L163" s="13"/>
    </row>
    <row r="164" customFormat="false" ht="15" hidden="false" customHeight="false" outlineLevel="0" collapsed="false">
      <c r="A164" s="13"/>
      <c r="B164" s="13"/>
      <c r="C164" s="13"/>
      <c r="D164" s="13"/>
      <c r="E164" s="13"/>
      <c r="F164" s="13"/>
      <c r="G164" s="14"/>
      <c r="H164" s="14"/>
      <c r="I164" s="15"/>
      <c r="J164" s="14"/>
      <c r="K164" s="16" t="str">
        <f aca="true">IF($H164="","",IF($H164&lt;TODAY()-90,"Lapsed",IF($H164&lt;TODAY(),"Overdue",IF($H164&lt;=TODAY()+30,"Due soon","Active"))))</f>
        <v/>
      </c>
      <c r="L164" s="13"/>
    </row>
    <row r="165" customFormat="false" ht="15" hidden="false" customHeight="false" outlineLevel="0" collapsed="false">
      <c r="A165" s="13"/>
      <c r="B165" s="13"/>
      <c r="C165" s="13"/>
      <c r="D165" s="13"/>
      <c r="E165" s="13"/>
      <c r="F165" s="13"/>
      <c r="G165" s="14"/>
      <c r="H165" s="14"/>
      <c r="I165" s="15"/>
      <c r="J165" s="14"/>
      <c r="K165" s="16" t="str">
        <f aca="true">IF($H165="","",IF($H165&lt;TODAY()-90,"Lapsed",IF($H165&lt;TODAY(),"Overdue",IF($H165&lt;=TODAY()+30,"Due soon","Active"))))</f>
        <v/>
      </c>
      <c r="L165" s="13"/>
    </row>
    <row r="166" customFormat="false" ht="15" hidden="false" customHeight="false" outlineLevel="0" collapsed="false">
      <c r="A166" s="13"/>
      <c r="B166" s="13"/>
      <c r="C166" s="13"/>
      <c r="D166" s="13"/>
      <c r="E166" s="13"/>
      <c r="F166" s="13"/>
      <c r="G166" s="14"/>
      <c r="H166" s="14"/>
      <c r="I166" s="15"/>
      <c r="J166" s="14"/>
      <c r="K166" s="16" t="str">
        <f aca="true">IF($H166="","",IF($H166&lt;TODAY()-90,"Lapsed",IF($H166&lt;TODAY(),"Overdue",IF($H166&lt;=TODAY()+30,"Due soon","Active"))))</f>
        <v/>
      </c>
      <c r="L166" s="13"/>
    </row>
    <row r="167" customFormat="false" ht="15" hidden="false" customHeight="false" outlineLevel="0" collapsed="false">
      <c r="A167" s="13"/>
      <c r="B167" s="13"/>
      <c r="C167" s="13"/>
      <c r="D167" s="13"/>
      <c r="E167" s="13"/>
      <c r="F167" s="13"/>
      <c r="G167" s="14"/>
      <c r="H167" s="14"/>
      <c r="I167" s="15"/>
      <c r="J167" s="14"/>
      <c r="K167" s="16" t="str">
        <f aca="true">IF($H167="","",IF($H167&lt;TODAY()-90,"Lapsed",IF($H167&lt;TODAY(),"Overdue",IF($H167&lt;=TODAY()+30,"Due soon","Active"))))</f>
        <v/>
      </c>
      <c r="L167" s="13"/>
    </row>
    <row r="168" customFormat="false" ht="15" hidden="false" customHeight="false" outlineLevel="0" collapsed="false">
      <c r="A168" s="13"/>
      <c r="B168" s="13"/>
      <c r="C168" s="13"/>
      <c r="D168" s="13"/>
      <c r="E168" s="13"/>
      <c r="F168" s="13"/>
      <c r="G168" s="14"/>
      <c r="H168" s="14"/>
      <c r="I168" s="15"/>
      <c r="J168" s="14"/>
      <c r="K168" s="16" t="str">
        <f aca="true">IF($H168="","",IF($H168&lt;TODAY()-90,"Lapsed",IF($H168&lt;TODAY(),"Overdue",IF($H168&lt;=TODAY()+30,"Due soon","Active"))))</f>
        <v/>
      </c>
      <c r="L168" s="13"/>
    </row>
    <row r="169" customFormat="false" ht="15" hidden="false" customHeight="false" outlineLevel="0" collapsed="false">
      <c r="A169" s="13"/>
      <c r="B169" s="13"/>
      <c r="C169" s="13"/>
      <c r="D169" s="13"/>
      <c r="E169" s="13"/>
      <c r="F169" s="13"/>
      <c r="G169" s="14"/>
      <c r="H169" s="14"/>
      <c r="I169" s="15"/>
      <c r="J169" s="14"/>
      <c r="K169" s="16" t="str">
        <f aca="true">IF($H169="","",IF($H169&lt;TODAY()-90,"Lapsed",IF($H169&lt;TODAY(),"Overdue",IF($H169&lt;=TODAY()+30,"Due soon","Active"))))</f>
        <v/>
      </c>
      <c r="L169" s="13"/>
    </row>
    <row r="170" customFormat="false" ht="15" hidden="false" customHeight="false" outlineLevel="0" collapsed="false">
      <c r="A170" s="13"/>
      <c r="B170" s="13"/>
      <c r="C170" s="13"/>
      <c r="D170" s="13"/>
      <c r="E170" s="13"/>
      <c r="F170" s="13"/>
      <c r="G170" s="14"/>
      <c r="H170" s="14"/>
      <c r="I170" s="15"/>
      <c r="J170" s="14"/>
      <c r="K170" s="16" t="str">
        <f aca="true">IF($H170="","",IF($H170&lt;TODAY()-90,"Lapsed",IF($H170&lt;TODAY(),"Overdue",IF($H170&lt;=TODAY()+30,"Due soon","Active"))))</f>
        <v/>
      </c>
      <c r="L170" s="13"/>
    </row>
    <row r="171" customFormat="false" ht="15" hidden="false" customHeight="false" outlineLevel="0" collapsed="false">
      <c r="A171" s="13"/>
      <c r="B171" s="13"/>
      <c r="C171" s="13"/>
      <c r="D171" s="13"/>
      <c r="E171" s="13"/>
      <c r="F171" s="13"/>
      <c r="G171" s="14"/>
      <c r="H171" s="14"/>
      <c r="I171" s="15"/>
      <c r="J171" s="14"/>
      <c r="K171" s="16" t="str">
        <f aca="true">IF($H171="","",IF($H171&lt;TODAY()-90,"Lapsed",IF($H171&lt;TODAY(),"Overdue",IF($H171&lt;=TODAY()+30,"Due soon","Active"))))</f>
        <v/>
      </c>
      <c r="L171" s="13"/>
    </row>
    <row r="172" customFormat="false" ht="15" hidden="false" customHeight="false" outlineLevel="0" collapsed="false">
      <c r="A172" s="13"/>
      <c r="B172" s="13"/>
      <c r="C172" s="13"/>
      <c r="D172" s="13"/>
      <c r="E172" s="13"/>
      <c r="F172" s="13"/>
      <c r="G172" s="14"/>
      <c r="H172" s="14"/>
      <c r="I172" s="15"/>
      <c r="J172" s="14"/>
      <c r="K172" s="16" t="str">
        <f aca="true">IF($H172="","",IF($H172&lt;TODAY()-90,"Lapsed",IF($H172&lt;TODAY(),"Overdue",IF($H172&lt;=TODAY()+30,"Due soon","Active"))))</f>
        <v/>
      </c>
      <c r="L172" s="13"/>
    </row>
    <row r="173" customFormat="false" ht="15" hidden="false" customHeight="false" outlineLevel="0" collapsed="false">
      <c r="A173" s="13"/>
      <c r="B173" s="13"/>
      <c r="C173" s="13"/>
      <c r="D173" s="13"/>
      <c r="E173" s="13"/>
      <c r="F173" s="13"/>
      <c r="G173" s="14"/>
      <c r="H173" s="14"/>
      <c r="I173" s="15"/>
      <c r="J173" s="14"/>
      <c r="K173" s="16" t="str">
        <f aca="true">IF($H173="","",IF($H173&lt;TODAY()-90,"Lapsed",IF($H173&lt;TODAY(),"Overdue",IF($H173&lt;=TODAY()+30,"Due soon","Active"))))</f>
        <v/>
      </c>
      <c r="L173" s="13"/>
    </row>
    <row r="174" customFormat="false" ht="15" hidden="false" customHeight="false" outlineLevel="0" collapsed="false">
      <c r="A174" s="13"/>
      <c r="B174" s="13"/>
      <c r="C174" s="13"/>
      <c r="D174" s="13"/>
      <c r="E174" s="13"/>
      <c r="F174" s="13"/>
      <c r="G174" s="14"/>
      <c r="H174" s="14"/>
      <c r="I174" s="15"/>
      <c r="J174" s="14"/>
      <c r="K174" s="16" t="str">
        <f aca="true">IF($H174="","",IF($H174&lt;TODAY()-90,"Lapsed",IF($H174&lt;TODAY(),"Overdue",IF($H174&lt;=TODAY()+30,"Due soon","Active"))))</f>
        <v/>
      </c>
      <c r="L174" s="13"/>
    </row>
    <row r="175" customFormat="false" ht="15" hidden="false" customHeight="false" outlineLevel="0" collapsed="false">
      <c r="A175" s="13"/>
      <c r="B175" s="13"/>
      <c r="C175" s="13"/>
      <c r="D175" s="13"/>
      <c r="E175" s="13"/>
      <c r="F175" s="13"/>
      <c r="G175" s="14"/>
      <c r="H175" s="14"/>
      <c r="I175" s="15"/>
      <c r="J175" s="14"/>
      <c r="K175" s="16" t="str">
        <f aca="true">IF($H175="","",IF($H175&lt;TODAY()-90,"Lapsed",IF($H175&lt;TODAY(),"Overdue",IF($H175&lt;=TODAY()+30,"Due soon","Active"))))</f>
        <v/>
      </c>
      <c r="L175" s="13"/>
    </row>
    <row r="176" customFormat="false" ht="15" hidden="false" customHeight="false" outlineLevel="0" collapsed="false">
      <c r="A176" s="13"/>
      <c r="B176" s="13"/>
      <c r="C176" s="13"/>
      <c r="D176" s="13"/>
      <c r="E176" s="13"/>
      <c r="F176" s="13"/>
      <c r="G176" s="14"/>
      <c r="H176" s="14"/>
      <c r="I176" s="15"/>
      <c r="J176" s="14"/>
      <c r="K176" s="16" t="str">
        <f aca="true">IF($H176="","",IF($H176&lt;TODAY()-90,"Lapsed",IF($H176&lt;TODAY(),"Overdue",IF($H176&lt;=TODAY()+30,"Due soon","Active"))))</f>
        <v/>
      </c>
      <c r="L176" s="13"/>
    </row>
    <row r="177" customFormat="false" ht="15" hidden="false" customHeight="false" outlineLevel="0" collapsed="false">
      <c r="A177" s="13"/>
      <c r="B177" s="13"/>
      <c r="C177" s="13"/>
      <c r="D177" s="13"/>
      <c r="E177" s="13"/>
      <c r="F177" s="13"/>
      <c r="G177" s="14"/>
      <c r="H177" s="14"/>
      <c r="I177" s="15"/>
      <c r="J177" s="14"/>
      <c r="K177" s="16" t="str">
        <f aca="true">IF($H177="","",IF($H177&lt;TODAY()-90,"Lapsed",IF($H177&lt;TODAY(),"Overdue",IF($H177&lt;=TODAY()+30,"Due soon","Active"))))</f>
        <v/>
      </c>
      <c r="L177" s="13"/>
    </row>
    <row r="178" customFormat="false" ht="15" hidden="false" customHeight="false" outlineLevel="0" collapsed="false">
      <c r="A178" s="13"/>
      <c r="B178" s="13"/>
      <c r="C178" s="13"/>
      <c r="D178" s="13"/>
      <c r="E178" s="13"/>
      <c r="F178" s="13"/>
      <c r="G178" s="14"/>
      <c r="H178" s="14"/>
      <c r="I178" s="15"/>
      <c r="J178" s="14"/>
      <c r="K178" s="16" t="str">
        <f aca="true">IF($H178="","",IF($H178&lt;TODAY()-90,"Lapsed",IF($H178&lt;TODAY(),"Overdue",IF($H178&lt;=TODAY()+30,"Due soon","Active"))))</f>
        <v/>
      </c>
      <c r="L178" s="13"/>
    </row>
    <row r="179" customFormat="false" ht="15" hidden="false" customHeight="false" outlineLevel="0" collapsed="false">
      <c r="A179" s="13"/>
      <c r="B179" s="13"/>
      <c r="C179" s="13"/>
      <c r="D179" s="13"/>
      <c r="E179" s="13"/>
      <c r="F179" s="13"/>
      <c r="G179" s="14"/>
      <c r="H179" s="14"/>
      <c r="I179" s="15"/>
      <c r="J179" s="14"/>
      <c r="K179" s="16" t="str">
        <f aca="true">IF($H179="","",IF($H179&lt;TODAY()-90,"Lapsed",IF($H179&lt;TODAY(),"Overdue",IF($H179&lt;=TODAY()+30,"Due soon","Active"))))</f>
        <v/>
      </c>
      <c r="L179" s="13"/>
    </row>
    <row r="180" customFormat="false" ht="15" hidden="false" customHeight="false" outlineLevel="0" collapsed="false">
      <c r="A180" s="13"/>
      <c r="B180" s="13"/>
      <c r="C180" s="13"/>
      <c r="D180" s="13"/>
      <c r="E180" s="13"/>
      <c r="F180" s="13"/>
      <c r="G180" s="14"/>
      <c r="H180" s="14"/>
      <c r="I180" s="15"/>
      <c r="J180" s="14"/>
      <c r="K180" s="16" t="str">
        <f aca="true">IF($H180="","",IF($H180&lt;TODAY()-90,"Lapsed",IF($H180&lt;TODAY(),"Overdue",IF($H180&lt;=TODAY()+30,"Due soon","Active"))))</f>
        <v/>
      </c>
      <c r="L180" s="13"/>
    </row>
    <row r="181" customFormat="false" ht="15" hidden="false" customHeight="false" outlineLevel="0" collapsed="false">
      <c r="A181" s="13"/>
      <c r="B181" s="13"/>
      <c r="C181" s="13"/>
      <c r="D181" s="13"/>
      <c r="E181" s="13"/>
      <c r="F181" s="13"/>
      <c r="G181" s="14"/>
      <c r="H181" s="14"/>
      <c r="I181" s="15"/>
      <c r="J181" s="14"/>
      <c r="K181" s="16" t="str">
        <f aca="true">IF($H181="","",IF($H181&lt;TODAY()-90,"Lapsed",IF($H181&lt;TODAY(),"Overdue",IF($H181&lt;=TODAY()+30,"Due soon","Active"))))</f>
        <v/>
      </c>
      <c r="L181" s="13"/>
    </row>
    <row r="182" customFormat="false" ht="15" hidden="false" customHeight="false" outlineLevel="0" collapsed="false">
      <c r="A182" s="13"/>
      <c r="B182" s="13"/>
      <c r="C182" s="13"/>
      <c r="D182" s="13"/>
      <c r="E182" s="13"/>
      <c r="F182" s="13"/>
      <c r="G182" s="14"/>
      <c r="H182" s="14"/>
      <c r="I182" s="15"/>
      <c r="J182" s="14"/>
      <c r="K182" s="16" t="str">
        <f aca="true">IF($H182="","",IF($H182&lt;TODAY()-90,"Lapsed",IF($H182&lt;TODAY(),"Overdue",IF($H182&lt;=TODAY()+30,"Due soon","Active"))))</f>
        <v/>
      </c>
      <c r="L182" s="13"/>
    </row>
    <row r="183" customFormat="false" ht="15" hidden="false" customHeight="false" outlineLevel="0" collapsed="false">
      <c r="A183" s="13"/>
      <c r="B183" s="13"/>
      <c r="C183" s="13"/>
      <c r="D183" s="13"/>
      <c r="E183" s="13"/>
      <c r="F183" s="13"/>
      <c r="G183" s="14"/>
      <c r="H183" s="14"/>
      <c r="I183" s="15"/>
      <c r="J183" s="14"/>
      <c r="K183" s="16" t="str">
        <f aca="true">IF($H183="","",IF($H183&lt;TODAY()-90,"Lapsed",IF($H183&lt;TODAY(),"Overdue",IF($H183&lt;=TODAY()+30,"Due soon","Active"))))</f>
        <v/>
      </c>
      <c r="L183" s="13"/>
    </row>
    <row r="184" customFormat="false" ht="15" hidden="false" customHeight="false" outlineLevel="0" collapsed="false">
      <c r="A184" s="13"/>
      <c r="B184" s="13"/>
      <c r="C184" s="13"/>
      <c r="D184" s="13"/>
      <c r="E184" s="13"/>
      <c r="F184" s="13"/>
      <c r="G184" s="14"/>
      <c r="H184" s="14"/>
      <c r="I184" s="15"/>
      <c r="J184" s="14"/>
      <c r="K184" s="16" t="str">
        <f aca="true">IF($H184="","",IF($H184&lt;TODAY()-90,"Lapsed",IF($H184&lt;TODAY(),"Overdue",IF($H184&lt;=TODAY()+30,"Due soon","Active"))))</f>
        <v/>
      </c>
      <c r="L184" s="13"/>
    </row>
    <row r="185" customFormat="false" ht="15" hidden="false" customHeight="false" outlineLevel="0" collapsed="false">
      <c r="A185" s="13"/>
      <c r="B185" s="13"/>
      <c r="C185" s="13"/>
      <c r="D185" s="13"/>
      <c r="E185" s="13"/>
      <c r="F185" s="13"/>
      <c r="G185" s="14"/>
      <c r="H185" s="14"/>
      <c r="I185" s="15"/>
      <c r="J185" s="14"/>
      <c r="K185" s="16" t="str">
        <f aca="true">IF($H185="","",IF($H185&lt;TODAY()-90,"Lapsed",IF($H185&lt;TODAY(),"Overdue",IF($H185&lt;=TODAY()+30,"Due soon","Active"))))</f>
        <v/>
      </c>
      <c r="L185" s="13"/>
    </row>
    <row r="186" customFormat="false" ht="15" hidden="false" customHeight="false" outlineLevel="0" collapsed="false">
      <c r="A186" s="13"/>
      <c r="B186" s="13"/>
      <c r="C186" s="13"/>
      <c r="D186" s="13"/>
      <c r="E186" s="13"/>
      <c r="F186" s="13"/>
      <c r="G186" s="14"/>
      <c r="H186" s="14"/>
      <c r="I186" s="15"/>
      <c r="J186" s="14"/>
      <c r="K186" s="16" t="str">
        <f aca="true">IF($H186="","",IF($H186&lt;TODAY()-90,"Lapsed",IF($H186&lt;TODAY(),"Overdue",IF($H186&lt;=TODAY()+30,"Due soon","Active"))))</f>
        <v/>
      </c>
      <c r="L186" s="13"/>
    </row>
    <row r="187" customFormat="false" ht="15" hidden="false" customHeight="false" outlineLevel="0" collapsed="false">
      <c r="A187" s="13"/>
      <c r="B187" s="13"/>
      <c r="C187" s="13"/>
      <c r="D187" s="13"/>
      <c r="E187" s="13"/>
      <c r="F187" s="13"/>
      <c r="G187" s="14"/>
      <c r="H187" s="14"/>
      <c r="I187" s="15"/>
      <c r="J187" s="14"/>
      <c r="K187" s="16" t="str">
        <f aca="true">IF($H187="","",IF($H187&lt;TODAY()-90,"Lapsed",IF($H187&lt;TODAY(),"Overdue",IF($H187&lt;=TODAY()+30,"Due soon","Active"))))</f>
        <v/>
      </c>
      <c r="L187" s="13"/>
    </row>
    <row r="188" customFormat="false" ht="15" hidden="false" customHeight="false" outlineLevel="0" collapsed="false">
      <c r="A188" s="13"/>
      <c r="B188" s="13"/>
      <c r="C188" s="13"/>
      <c r="D188" s="13"/>
      <c r="E188" s="13"/>
      <c r="F188" s="13"/>
      <c r="G188" s="14"/>
      <c r="H188" s="14"/>
      <c r="I188" s="15"/>
      <c r="J188" s="14"/>
      <c r="K188" s="16" t="str">
        <f aca="true">IF($H188="","",IF($H188&lt;TODAY()-90,"Lapsed",IF($H188&lt;TODAY(),"Overdue",IF($H188&lt;=TODAY()+30,"Due soon","Active"))))</f>
        <v/>
      </c>
      <c r="L188" s="13"/>
    </row>
    <row r="189" customFormat="false" ht="15" hidden="false" customHeight="false" outlineLevel="0" collapsed="false">
      <c r="A189" s="13"/>
      <c r="B189" s="13"/>
      <c r="C189" s="13"/>
      <c r="D189" s="13"/>
      <c r="E189" s="13"/>
      <c r="F189" s="13"/>
      <c r="G189" s="14"/>
      <c r="H189" s="14"/>
      <c r="I189" s="15"/>
      <c r="J189" s="14"/>
      <c r="K189" s="16" t="str">
        <f aca="true">IF($H189="","",IF($H189&lt;TODAY()-90,"Lapsed",IF($H189&lt;TODAY(),"Overdue",IF($H189&lt;=TODAY()+30,"Due soon","Active"))))</f>
        <v/>
      </c>
      <c r="L189" s="13"/>
    </row>
    <row r="190" customFormat="false" ht="15" hidden="false" customHeight="false" outlineLevel="0" collapsed="false">
      <c r="A190" s="13"/>
      <c r="B190" s="13"/>
      <c r="C190" s="13"/>
      <c r="D190" s="13"/>
      <c r="E190" s="13"/>
      <c r="F190" s="13"/>
      <c r="G190" s="14"/>
      <c r="H190" s="14"/>
      <c r="I190" s="15"/>
      <c r="J190" s="14"/>
      <c r="K190" s="16" t="str">
        <f aca="true">IF($H190="","",IF($H190&lt;TODAY()-90,"Lapsed",IF($H190&lt;TODAY(),"Overdue",IF($H190&lt;=TODAY()+30,"Due soon","Active"))))</f>
        <v/>
      </c>
      <c r="L190" s="13"/>
    </row>
    <row r="191" customFormat="false" ht="15" hidden="false" customHeight="false" outlineLevel="0" collapsed="false">
      <c r="A191" s="13"/>
      <c r="B191" s="13"/>
      <c r="C191" s="13"/>
      <c r="D191" s="13"/>
      <c r="E191" s="13"/>
      <c r="F191" s="13"/>
      <c r="G191" s="14"/>
      <c r="H191" s="14"/>
      <c r="I191" s="15"/>
      <c r="J191" s="14"/>
      <c r="K191" s="16" t="str">
        <f aca="true">IF($H191="","",IF($H191&lt;TODAY()-90,"Lapsed",IF($H191&lt;TODAY(),"Overdue",IF($H191&lt;=TODAY()+30,"Due soon","Active"))))</f>
        <v/>
      </c>
      <c r="L191" s="13"/>
    </row>
    <row r="192" customFormat="false" ht="15" hidden="false" customHeight="false" outlineLevel="0" collapsed="false">
      <c r="A192" s="13"/>
      <c r="B192" s="13"/>
      <c r="C192" s="13"/>
      <c r="D192" s="13"/>
      <c r="E192" s="13"/>
      <c r="F192" s="13"/>
      <c r="G192" s="14"/>
      <c r="H192" s="14"/>
      <c r="I192" s="15"/>
      <c r="J192" s="14"/>
      <c r="K192" s="16" t="str">
        <f aca="true">IF($H192="","",IF($H192&lt;TODAY()-90,"Lapsed",IF($H192&lt;TODAY(),"Overdue",IF($H192&lt;=TODAY()+30,"Due soon","Active"))))</f>
        <v/>
      </c>
      <c r="L192" s="13"/>
    </row>
    <row r="193" customFormat="false" ht="15" hidden="false" customHeight="false" outlineLevel="0" collapsed="false">
      <c r="A193" s="13"/>
      <c r="B193" s="13"/>
      <c r="C193" s="13"/>
      <c r="D193" s="13"/>
      <c r="E193" s="13"/>
      <c r="F193" s="13"/>
      <c r="G193" s="14"/>
      <c r="H193" s="14"/>
      <c r="I193" s="15"/>
      <c r="J193" s="14"/>
      <c r="K193" s="16" t="str">
        <f aca="true">IF($H193="","",IF($H193&lt;TODAY()-90,"Lapsed",IF($H193&lt;TODAY(),"Overdue",IF($H193&lt;=TODAY()+30,"Due soon","Active"))))</f>
        <v/>
      </c>
      <c r="L193" s="13"/>
    </row>
    <row r="194" customFormat="false" ht="15" hidden="false" customHeight="false" outlineLevel="0" collapsed="false">
      <c r="A194" s="13"/>
      <c r="B194" s="13"/>
      <c r="C194" s="13"/>
      <c r="D194" s="13"/>
      <c r="E194" s="13"/>
      <c r="F194" s="13"/>
      <c r="G194" s="14"/>
      <c r="H194" s="14"/>
      <c r="I194" s="15"/>
      <c r="J194" s="14"/>
      <c r="K194" s="16" t="str">
        <f aca="true">IF($H194="","",IF($H194&lt;TODAY()-90,"Lapsed",IF($H194&lt;TODAY(),"Overdue",IF($H194&lt;=TODAY()+30,"Due soon","Active"))))</f>
        <v/>
      </c>
      <c r="L194" s="13"/>
    </row>
    <row r="195" customFormat="false" ht="15" hidden="false" customHeight="false" outlineLevel="0" collapsed="false">
      <c r="A195" s="13"/>
      <c r="B195" s="13"/>
      <c r="C195" s="13"/>
      <c r="D195" s="13"/>
      <c r="E195" s="13"/>
      <c r="F195" s="13"/>
      <c r="G195" s="14"/>
      <c r="H195" s="14"/>
      <c r="I195" s="15"/>
      <c r="J195" s="14"/>
      <c r="K195" s="16" t="str">
        <f aca="true">IF($H195="","",IF($H195&lt;TODAY()-90,"Lapsed",IF($H195&lt;TODAY(),"Overdue",IF($H195&lt;=TODAY()+30,"Due soon","Active"))))</f>
        <v/>
      </c>
      <c r="L195" s="13"/>
    </row>
    <row r="196" customFormat="false" ht="15" hidden="false" customHeight="false" outlineLevel="0" collapsed="false">
      <c r="A196" s="13"/>
      <c r="B196" s="13"/>
      <c r="C196" s="13"/>
      <c r="D196" s="13"/>
      <c r="E196" s="13"/>
      <c r="F196" s="13"/>
      <c r="G196" s="14"/>
      <c r="H196" s="14"/>
      <c r="I196" s="15"/>
      <c r="J196" s="14"/>
      <c r="K196" s="16" t="str">
        <f aca="true">IF($H196="","",IF($H196&lt;TODAY()-90,"Lapsed",IF($H196&lt;TODAY(),"Overdue",IF($H196&lt;=TODAY()+30,"Due soon","Active"))))</f>
        <v/>
      </c>
      <c r="L196" s="13"/>
    </row>
    <row r="197" customFormat="false" ht="15" hidden="false" customHeight="false" outlineLevel="0" collapsed="false">
      <c r="A197" s="13"/>
      <c r="B197" s="13"/>
      <c r="C197" s="13"/>
      <c r="D197" s="13"/>
      <c r="E197" s="13"/>
      <c r="F197" s="13"/>
      <c r="G197" s="14"/>
      <c r="H197" s="14"/>
      <c r="I197" s="15"/>
      <c r="J197" s="14"/>
      <c r="K197" s="16" t="str">
        <f aca="true">IF($H197="","",IF($H197&lt;TODAY()-90,"Lapsed",IF($H197&lt;TODAY(),"Overdue",IF($H197&lt;=TODAY()+30,"Due soon","Active"))))</f>
        <v/>
      </c>
      <c r="L197" s="13"/>
    </row>
    <row r="198" customFormat="false" ht="15" hidden="false" customHeight="false" outlineLevel="0" collapsed="false">
      <c r="A198" s="13"/>
      <c r="B198" s="13"/>
      <c r="C198" s="13"/>
      <c r="D198" s="13"/>
      <c r="E198" s="13"/>
      <c r="F198" s="13"/>
      <c r="G198" s="14"/>
      <c r="H198" s="14"/>
      <c r="I198" s="15"/>
      <c r="J198" s="14"/>
      <c r="K198" s="16" t="str">
        <f aca="true">IF($H198="","",IF($H198&lt;TODAY()-90,"Lapsed",IF($H198&lt;TODAY(),"Overdue",IF($H198&lt;=TODAY()+30,"Due soon","Active"))))</f>
        <v/>
      </c>
      <c r="L198" s="13"/>
    </row>
    <row r="199" customFormat="false" ht="15" hidden="false" customHeight="false" outlineLevel="0" collapsed="false">
      <c r="A199" s="13"/>
      <c r="B199" s="13"/>
      <c r="C199" s="13"/>
      <c r="D199" s="13"/>
      <c r="E199" s="13"/>
      <c r="F199" s="13"/>
      <c r="G199" s="14"/>
      <c r="H199" s="14"/>
      <c r="I199" s="15"/>
      <c r="J199" s="14"/>
      <c r="K199" s="16" t="str">
        <f aca="true">IF($H199="","",IF($H199&lt;TODAY()-90,"Lapsed",IF($H199&lt;TODAY(),"Overdue",IF($H199&lt;=TODAY()+30,"Due soon","Active"))))</f>
        <v/>
      </c>
      <c r="L199" s="13"/>
    </row>
    <row r="200" customFormat="false" ht="15" hidden="false" customHeight="false" outlineLevel="0" collapsed="false">
      <c r="A200" s="13"/>
      <c r="B200" s="13"/>
      <c r="C200" s="13"/>
      <c r="D200" s="13"/>
      <c r="E200" s="13"/>
      <c r="F200" s="13"/>
      <c r="G200" s="14"/>
      <c r="H200" s="14"/>
      <c r="I200" s="15"/>
      <c r="J200" s="14"/>
      <c r="K200" s="16" t="str">
        <f aca="true">IF($H200="","",IF($H200&lt;TODAY()-90,"Lapsed",IF($H200&lt;TODAY(),"Overdue",IF($H200&lt;=TODAY()+30,"Due soon","Active"))))</f>
        <v/>
      </c>
      <c r="L200" s="13"/>
    </row>
    <row r="201" customFormat="false" ht="15" hidden="false" customHeight="false" outlineLevel="0" collapsed="false">
      <c r="A201" s="13"/>
      <c r="B201" s="13"/>
      <c r="C201" s="13"/>
      <c r="D201" s="13"/>
      <c r="E201" s="13"/>
      <c r="F201" s="13"/>
      <c r="G201" s="14"/>
      <c r="H201" s="14"/>
      <c r="I201" s="15"/>
      <c r="J201" s="14"/>
      <c r="K201" s="16" t="str">
        <f aca="true">IF($H201="","",IF($H201&lt;TODAY()-90,"Lapsed",IF($H201&lt;TODAY(),"Overdue",IF($H201&lt;=TODAY()+30,"Due soon","Active"))))</f>
        <v/>
      </c>
      <c r="L201" s="13"/>
    </row>
  </sheetData>
  <conditionalFormatting sqref="K2:K201">
    <cfRule type="cellIs" priority="2" operator="equal" aboveAverage="0" equalAverage="0" bottom="0" percent="0" rank="0" text="" dxfId="0">
      <formula>"Active"</formula>
    </cfRule>
    <cfRule type="cellIs" priority="3" operator="equal" aboveAverage="0" equalAverage="0" bottom="0" percent="0" rank="0" text="" dxfId="1">
      <formula>"Due soon"</formula>
    </cfRule>
    <cfRule type="cellIs" priority="4" operator="equal" aboveAverage="0" equalAverage="0" bottom="0" percent="0" rank="0" text="" dxfId="2">
      <formula>"Overdue"</formula>
    </cfRule>
    <cfRule type="cellIs" priority="5" operator="equal" aboveAverage="0" equalAverage="0" bottom="0" percent="0" rank="0" text="" dxfId="3">
      <formula>"Lapsed"</formula>
    </cfRule>
  </conditionalFormatting>
  <dataValidations count="1">
    <dataValidation allowBlank="true" errorStyle="stop" operator="between" showDropDown="false" showErrorMessage="false" showInputMessage="false" sqref="F2:F201" type="list">
      <formula1>"Individual,Family,Concession,Junior,Life,Volunteer"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18"/>
    <col collapsed="false" customWidth="true" hidden="false" outlineLevel="0" max="4" min="4" style="0" width="3"/>
    <col collapsed="false" customWidth="true" hidden="false" outlineLevel="0" max="5" min="5" style="0" width="26"/>
    <col collapsed="false" customWidth="true" hidden="false" outlineLevel="0" max="6" min="6" style="0" width="14"/>
  </cols>
  <sheetData>
    <row r="2" customFormat="false" ht="24.45" hidden="false" customHeight="false" outlineLevel="0" collapsed="false">
      <c r="B2" s="17" t="s">
        <v>105</v>
      </c>
    </row>
    <row r="3" customFormat="false" ht="15" hidden="false" customHeight="false" outlineLevel="0" collapsed="false">
      <c r="B3" s="18" t="s">
        <v>106</v>
      </c>
    </row>
    <row r="5" customFormat="false" ht="16.15" hidden="false" customHeight="false" outlineLevel="0" collapsed="false">
      <c r="B5" s="5" t="s">
        <v>107</v>
      </c>
      <c r="E5" s="5" t="s">
        <v>108</v>
      </c>
    </row>
    <row r="6" customFormat="false" ht="15" hidden="false" customHeight="false" outlineLevel="0" collapsed="false">
      <c r="B6" s="19" t="s">
        <v>109</v>
      </c>
      <c r="C6" s="20" t="n">
        <f aca="false">COUNTA(Members!A2:A201)</f>
        <v>12</v>
      </c>
      <c r="E6" s="4" t="s">
        <v>45</v>
      </c>
      <c r="F6" s="21" t="n">
        <f aca="false">COUNTIF(Members!F2:F201,"Individual")</f>
        <v>3</v>
      </c>
    </row>
    <row r="7" customFormat="false" ht="15" hidden="false" customHeight="false" outlineLevel="0" collapsed="false">
      <c r="B7" s="19" t="s">
        <v>110</v>
      </c>
      <c r="C7" s="20" t="n">
        <f aca="false">COUNTIF(Members!K2:K201,"Active")</f>
        <v>4</v>
      </c>
      <c r="E7" s="4" t="s">
        <v>38</v>
      </c>
      <c r="F7" s="21" t="n">
        <f aca="false">COUNTIF(Members!F2:F201,"Family")</f>
        <v>3</v>
      </c>
    </row>
    <row r="8" customFormat="false" ht="15" hidden="false" customHeight="false" outlineLevel="0" collapsed="false">
      <c r="B8" s="19" t="s">
        <v>111</v>
      </c>
      <c r="C8" s="20" t="n">
        <f aca="false">COUNTIF(Members!K2:K201,"Due soon")</f>
        <v>4</v>
      </c>
      <c r="E8" s="4" t="s">
        <v>51</v>
      </c>
      <c r="F8" s="21" t="n">
        <f aca="false">COUNTIF(Members!F2:F201,"Concession")</f>
        <v>2</v>
      </c>
    </row>
    <row r="9" customFormat="false" ht="15" hidden="false" customHeight="false" outlineLevel="0" collapsed="false">
      <c r="B9" s="19" t="s">
        <v>112</v>
      </c>
      <c r="C9" s="20" t="n">
        <f aca="false">COUNTIF(Members!K2:K201,"Overdue")</f>
        <v>2</v>
      </c>
      <c r="E9" s="4" t="s">
        <v>58</v>
      </c>
      <c r="F9" s="21" t="n">
        <f aca="false">COUNTIF(Members!F2:F201,"Junior")</f>
        <v>2</v>
      </c>
    </row>
    <row r="10" customFormat="false" ht="15" hidden="false" customHeight="false" outlineLevel="0" collapsed="false">
      <c r="B10" s="19" t="s">
        <v>113</v>
      </c>
      <c r="C10" s="20" t="n">
        <f aca="false">COUNTIF(Members!K2:K201,"Lapsed")</f>
        <v>2</v>
      </c>
      <c r="E10" s="4" t="s">
        <v>87</v>
      </c>
      <c r="F10" s="21" t="n">
        <f aca="false">COUNTIF(Members!F2:F201,"Life")</f>
        <v>1</v>
      </c>
    </row>
    <row r="11" customFormat="false" ht="15" hidden="false" customHeight="false" outlineLevel="0" collapsed="false">
      <c r="E11" s="4" t="s">
        <v>75</v>
      </c>
      <c r="F11" s="21" t="n">
        <f aca="false">COUNTIF(Members!F2:F201,"Volunteer")</f>
        <v>1</v>
      </c>
    </row>
    <row r="12" customFormat="false" ht="16.15" hidden="false" customHeight="false" outlineLevel="0" collapsed="false">
      <c r="B12" s="5" t="s">
        <v>114</v>
      </c>
    </row>
    <row r="13" customFormat="false" ht="15" hidden="false" customHeight="false" outlineLevel="0" collapsed="false">
      <c r="B13" s="19" t="s">
        <v>115</v>
      </c>
      <c r="C13" s="22" t="n">
        <f aca="false">SUM(Members!I2:I201)</f>
        <v>690</v>
      </c>
    </row>
    <row r="14" customFormat="false" ht="15" hidden="false" customHeight="false" outlineLevel="0" collapsed="false">
      <c r="B14" s="19" t="s">
        <v>116</v>
      </c>
      <c r="C14" s="22" t="n">
        <f aca="false">SUMIF(Members!K2:K201,"Due soon",Members!I2:I201)+SUMIF(Members!K2:K201,"Overdue",Members!I2:I201)+SUMIF(Members!K2:K201,"Lapsed",Members!I2:I201)</f>
        <v>530</v>
      </c>
    </row>
    <row r="17" customFormat="false" ht="16.15" hidden="false" customHeight="false" outlineLevel="0" collapsed="false">
      <c r="B17" s="5" t="s">
        <v>117</v>
      </c>
    </row>
    <row r="18" customFormat="false" ht="15" hidden="false" customHeight="false" outlineLevel="0" collapsed="false">
      <c r="B18" s="4" t="s">
        <v>118</v>
      </c>
      <c r="C18" s="21" t="n">
        <f aca="false">C6</f>
        <v>12</v>
      </c>
    </row>
    <row r="19" customFormat="false" ht="15" hidden="false" customHeight="false" outlineLevel="0" collapsed="false">
      <c r="B19" s="4" t="s">
        <v>119</v>
      </c>
      <c r="C19" s="23" t="str">
        <f aca="false">IF(C6&lt;=25,"Seedling — Free forever",IF(C6&lt;=150,"Community — $390/yr",IF(C6&lt;=500,"Established — $890/yr",IF(C6&lt;=1500,"Growth — $1,890/yr","Federation — custom"))))</f>
        <v>Seedling — Free forever</v>
      </c>
      <c r="D19" s="23"/>
      <c r="E19" s="23"/>
    </row>
    <row r="21" customFormat="false" ht="15" hidden="false" customHeight="false" outlineLevel="0" collapsed="false">
      <c r="B21" s="6" t="s">
        <v>120</v>
      </c>
    </row>
    <row r="22" customFormat="false" ht="15" hidden="false" customHeight="false" outlineLevel="0" collapsed="false">
      <c r="B22" s="24" t="s">
        <v>121</v>
      </c>
      <c r="C22" s="24" t="s">
        <v>122</v>
      </c>
      <c r="E22" s="24" t="s">
        <v>123</v>
      </c>
    </row>
    <row r="23" customFormat="false" ht="15" hidden="false" customHeight="false" outlineLevel="0" collapsed="false">
      <c r="B23" s="4" t="s">
        <v>124</v>
      </c>
      <c r="C23" s="4" t="s">
        <v>125</v>
      </c>
      <c r="E23" s="4" t="s">
        <v>126</v>
      </c>
    </row>
    <row r="24" customFormat="false" ht="15" hidden="false" customHeight="false" outlineLevel="0" collapsed="false">
      <c r="B24" s="4" t="s">
        <v>127</v>
      </c>
      <c r="C24" s="4" t="s">
        <v>128</v>
      </c>
      <c r="E24" s="4" t="s">
        <v>129</v>
      </c>
    </row>
    <row r="25" customFormat="false" ht="15" hidden="false" customHeight="false" outlineLevel="0" collapsed="false">
      <c r="B25" s="4" t="s">
        <v>130</v>
      </c>
      <c r="C25" s="4" t="s">
        <v>131</v>
      </c>
      <c r="E25" s="4" t="s">
        <v>132</v>
      </c>
    </row>
    <row r="26" customFormat="false" ht="15" hidden="false" customHeight="false" outlineLevel="0" collapsed="false">
      <c r="B26" s="4" t="s">
        <v>133</v>
      </c>
      <c r="C26" s="4" t="s">
        <v>134</v>
      </c>
      <c r="E26" s="4" t="s">
        <v>135</v>
      </c>
    </row>
    <row r="27" customFormat="false" ht="15" hidden="false" customHeight="false" outlineLevel="0" collapsed="false">
      <c r="B27" s="4" t="s">
        <v>136</v>
      </c>
      <c r="C27" s="4" t="s">
        <v>137</v>
      </c>
      <c r="E27" s="4" t="s">
        <v>138</v>
      </c>
    </row>
    <row r="29" customFormat="false" ht="15" hidden="false" customHeight="false" outlineLevel="0" collapsed="false">
      <c r="B29" s="25" t="s">
        <v>139</v>
      </c>
    </row>
    <row r="30" customFormat="false" ht="15" hidden="false" customHeight="false" outlineLevel="0" collapsed="false">
      <c r="B30" s="26" t="s">
        <v>140</v>
      </c>
    </row>
  </sheetData>
  <mergeCells count="1">
    <mergeCell ref="C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2026-06-06T02:06:27Z</dcterms:created>
  <dc:creator>openpyxl</dc:creator>
  <dc:description/>
  <dc:language>en-US</dc:language>
  <cp:lastModifiedBy/>
  <dcterms:modified xsi:type="dcterms:W3CDTF">2026-06-06T02:06:27Z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